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без учета счетов бюджета" sheetId="2" r:id="rId1"/>
  </sheets>
  <definedNames>
    <definedName name="_xlnm.Print_Titles" localSheetId="0">'без учета счетов бюджета'!$3:$4</definedName>
  </definedNames>
  <calcPr calcId="145621"/>
</workbook>
</file>

<file path=xl/calcChain.xml><?xml version="1.0" encoding="utf-8"?>
<calcChain xmlns="http://schemas.openxmlformats.org/spreadsheetml/2006/main">
  <c r="I316" i="2" l="1"/>
  <c r="I328" i="2" s="1"/>
  <c r="J316" i="2"/>
  <c r="K316" i="2"/>
  <c r="L316" i="2"/>
  <c r="M316" i="2"/>
  <c r="M328" i="2" s="1"/>
  <c r="N316" i="2"/>
  <c r="O316" i="2"/>
  <c r="P316" i="2"/>
  <c r="Q316" i="2"/>
  <c r="R316" i="2"/>
  <c r="S316" i="2"/>
  <c r="T316" i="2"/>
  <c r="H316" i="2"/>
  <c r="H328" i="2" s="1"/>
  <c r="J328" i="2"/>
  <c r="K328" i="2"/>
  <c r="L328" i="2"/>
  <c r="N328" i="2"/>
  <c r="O328" i="2"/>
  <c r="P328" i="2"/>
  <c r="Q328" i="2"/>
  <c r="I5" i="2" l="1"/>
  <c r="J5" i="2"/>
  <c r="K5" i="2"/>
  <c r="L5" i="2"/>
  <c r="M5" i="2"/>
  <c r="N5" i="2"/>
  <c r="O5" i="2"/>
  <c r="P5" i="2"/>
  <c r="Q5" i="2"/>
  <c r="H5" i="2"/>
  <c r="I86" i="2"/>
  <c r="J86" i="2"/>
  <c r="K86" i="2"/>
  <c r="L86" i="2"/>
  <c r="M86" i="2"/>
  <c r="N86" i="2"/>
  <c r="O86" i="2"/>
  <c r="P86" i="2"/>
  <c r="Q86" i="2"/>
  <c r="H86" i="2"/>
  <c r="I96" i="2"/>
  <c r="J96" i="2"/>
  <c r="K96" i="2"/>
  <c r="L96" i="2"/>
  <c r="M96" i="2"/>
  <c r="N96" i="2"/>
  <c r="O96" i="2"/>
  <c r="P96" i="2"/>
  <c r="Q96" i="2"/>
  <c r="H96" i="2"/>
  <c r="I105" i="2"/>
  <c r="J105" i="2"/>
  <c r="K105" i="2"/>
  <c r="L105" i="2"/>
  <c r="M105" i="2"/>
  <c r="N105" i="2"/>
  <c r="O105" i="2"/>
  <c r="P105" i="2"/>
  <c r="Q105" i="2"/>
  <c r="H105" i="2"/>
  <c r="I132" i="2"/>
  <c r="J132" i="2"/>
  <c r="K132" i="2"/>
  <c r="L132" i="2"/>
  <c r="M132" i="2"/>
  <c r="N132" i="2"/>
  <c r="O132" i="2"/>
  <c r="P132" i="2"/>
  <c r="Q132" i="2"/>
  <c r="H132" i="2"/>
  <c r="I160" i="2"/>
  <c r="J160" i="2"/>
  <c r="K160" i="2"/>
  <c r="L160" i="2"/>
  <c r="M160" i="2"/>
  <c r="N160" i="2"/>
  <c r="O160" i="2"/>
  <c r="P160" i="2"/>
  <c r="Q160" i="2"/>
  <c r="H160" i="2"/>
  <c r="I234" i="2"/>
  <c r="J234" i="2"/>
  <c r="K234" i="2"/>
  <c r="L234" i="2"/>
  <c r="M234" i="2"/>
  <c r="N234" i="2"/>
  <c r="O234" i="2"/>
  <c r="P234" i="2"/>
  <c r="Q234" i="2"/>
  <c r="H234" i="2"/>
  <c r="I265" i="2"/>
  <c r="J265" i="2"/>
  <c r="K265" i="2"/>
  <c r="L265" i="2"/>
  <c r="M265" i="2"/>
  <c r="N265" i="2"/>
  <c r="O265" i="2"/>
  <c r="P265" i="2"/>
  <c r="Q265" i="2"/>
  <c r="H265" i="2"/>
  <c r="I309" i="2"/>
  <c r="J309" i="2"/>
  <c r="K309" i="2"/>
  <c r="L309" i="2"/>
  <c r="M309" i="2"/>
  <c r="N309" i="2"/>
  <c r="O309" i="2"/>
  <c r="P309" i="2"/>
  <c r="Q309" i="2"/>
  <c r="H309" i="2"/>
  <c r="V324" i="2" l="1"/>
  <c r="V317" i="2"/>
  <c r="V316" i="2"/>
  <c r="V310" i="2"/>
  <c r="V309" i="2"/>
  <c r="V297" i="2"/>
  <c r="V274" i="2"/>
  <c r="V266" i="2"/>
  <c r="V265" i="2"/>
  <c r="V251" i="2"/>
  <c r="V235" i="2"/>
  <c r="V234" i="2"/>
  <c r="V194" i="2"/>
  <c r="V181" i="2"/>
  <c r="V171" i="2"/>
  <c r="V161" i="2"/>
  <c r="V160" i="2"/>
  <c r="V137" i="2"/>
  <c r="V132" i="2"/>
  <c r="V114" i="2"/>
  <c r="V110" i="2"/>
  <c r="V105" i="2"/>
  <c r="V97" i="2"/>
  <c r="V96" i="2"/>
  <c r="V87" i="2"/>
  <c r="V86" i="2"/>
  <c r="V45" i="2"/>
  <c r="V37" i="2"/>
  <c r="V21" i="2"/>
  <c r="V6" i="2"/>
  <c r="V5" i="2"/>
  <c r="V328" i="2" l="1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</calcChain>
</file>

<file path=xl/sharedStrings.xml><?xml version="1.0" encoding="utf-8"?>
<sst xmlns="http://schemas.openxmlformats.org/spreadsheetml/2006/main" count="1171" uniqueCount="273">
  <si>
    <t>Наименование показателя</t>
  </si>
  <si>
    <t/>
  </si>
  <si>
    <t xml:space="preserve">    Общегосударственные вопросы</t>
  </si>
  <si>
    <t>000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</si>
  <si>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</si>
  <si>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</si>
  <si>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</si>
  <si>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</si>
  <si>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</si>
  <si>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</si>
  <si>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</si>
  <si>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</si>
  <si>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</si>
  <si>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</si>
  <si>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0301180040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</si>
  <si>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</si>
  <si>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</si>
  <si>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</si>
  <si>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</si>
  <si>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</si>
  <si>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</si>
  <si>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</si>
  <si>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</si>
  <si>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</si>
  <si>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</si>
  <si>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</si>
  <si>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</si>
  <si>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</si>
  <si>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</si>
  <si>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0401180040</t>
  </si>
  <si>
    <t>7000080040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</si>
  <si>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</si>
  <si>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</si>
  <si>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</si>
  <si>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</si>
  <si>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</si>
  <si>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>7000080060</t>
  </si>
  <si>
    <t xml:space="preserve">            Специальные расходы</t>
  </si>
  <si>
    <t>880</t>
  </si>
  <si>
    <t xml:space="preserve">      Резервные фонды</t>
  </si>
  <si>
    <t>0111</t>
  </si>
  <si>
    <t xml:space="preserve">        Резервный фонд местной администрации</t>
  </si>
  <si>
    <t>7000083030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</si>
  <si>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</si>
  <si>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</si>
  <si>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</si>
  <si>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</si>
  <si>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Информационное обеспечение деятельности органов местного самоуправления</t>
  </si>
  <si>
    <t>0301180070</t>
  </si>
  <si>
    <t xml:space="preserve">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</si>
  <si>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0302112020</t>
  </si>
  <si>
    <t xml:space="preserve">        Многофункциональные центры предоставления государственных и муниципальных услуг</t>
  </si>
  <si>
    <t>0303180710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</si>
  <si>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</si>
  <si>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</si>
  <si>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</si>
  <si>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</si>
  <si>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Профилактика безнадзорности и правонарушений несовершеннолетних</t>
  </si>
  <si>
    <t>0304181120</t>
  </si>
  <si>
    <t xml:space="preserve">        Совершенствование системы профилактики правонарушений и усиление борьбы с преступностью</t>
  </si>
  <si>
    <t>0304181130</t>
  </si>
  <si>
    <t xml:space="preserve">        Противодействие злоупотреблению наркотиками и их незаконному обороту</t>
  </si>
  <si>
    <t>0304181150</t>
  </si>
  <si>
    <t>0501180040</t>
  </si>
  <si>
    <t xml:space="preserve">        Эксплуатация и содержание имущества казны муниципального образования</t>
  </si>
  <si>
    <t>0501280920</t>
  </si>
  <si>
    <t xml:space="preserve">        Членские взносы некоммерческим организациям</t>
  </si>
  <si>
    <t>7000081410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</si>
  <si>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</si>
  <si>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</si>
  <si>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</si>
  <si>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</si>
  <si>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</si>
  <si>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0305151180</t>
  </si>
  <si>
    <t>0411251180</t>
  </si>
  <si>
    <t xml:space="preserve">          Межбюджетные трансферты</t>
  </si>
  <si>
    <t>500</t>
  </si>
  <si>
    <t xml:space="preserve">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</si>
  <si>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</si>
  <si>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</si>
  <si>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</si>
  <si>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</si>
  <si>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</si>
  <si>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Единые дежурно-диспетчерские службы</t>
  </si>
  <si>
    <t>0305280700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</si>
  <si>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</si>
  <si>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</si>
  <si>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</si>
  <si>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</si>
  <si>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</si>
  <si>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</si>
  <si>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Комплексные мероприятия по обеспечению эпизоотического благополучия</t>
  </si>
  <si>
    <t>0302112500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</si>
  <si>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</si>
  <si>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</si>
  <si>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</si>
  <si>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</si>
  <si>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Другие вопросы в области национальной экономики</t>
  </si>
  <si>
    <t>0412</t>
  </si>
  <si>
    <t xml:space="preserve">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</si>
  <si>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</si>
  <si>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Мероприятия в сфере охраны окружающей среды</t>
  </si>
  <si>
    <t>030В183280</t>
  </si>
  <si>
    <t xml:space="preserve">        Оценка имущества, признание прав и регулирование отношений муниципальной собственности</t>
  </si>
  <si>
    <t>0501280900</t>
  </si>
  <si>
    <t xml:space="preserve">        Мероприятия по землеустройству и землепользованию</t>
  </si>
  <si>
    <t>0501280910</t>
  </si>
  <si>
    <t xml:space="preserve">        Повышение энергетической эффективности и обеспечения энергосбережения</t>
  </si>
  <si>
    <t>0802183260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</si>
  <si>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</si>
  <si>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</si>
  <si>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</si>
  <si>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</si>
  <si>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</si>
  <si>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</si>
  <si>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Иные межбюджетные трансферты</t>
  </si>
  <si>
    <t>540</t>
  </si>
  <si>
    <t xml:space="preserve">      Коммунальное хозяйство</t>
  </si>
  <si>
    <t>0502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</si>
  <si>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</si>
  <si>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</si>
  <si>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Софинансирование объектов капитальных вложений муниципальной собственности</t>
  </si>
  <si>
    <t>080Г111270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</si>
  <si>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</si>
  <si>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</si>
  <si>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</si>
  <si>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</si>
  <si>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Подготовка объектов ЖКХ к зиме</t>
  </si>
  <si>
    <t>080Г113450</t>
  </si>
  <si>
    <t xml:space="preserve">        Мероприятия в сфере коммунального хозяйства</t>
  </si>
  <si>
    <t>080Г181740</t>
  </si>
  <si>
    <t>080Г1S1270</t>
  </si>
  <si>
    <t xml:space="preserve">      Благоустройство</t>
  </si>
  <si>
    <t>0503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</si>
  <si>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</si>
  <si>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</si>
  <si>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</si>
  <si>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</si>
  <si>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</si>
  <si>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</si>
  <si>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</si>
  <si>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</si>
  <si>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Финансовое обеспечение получения дошкольного образования в дошкольных образовательных организациях</t>
  </si>
  <si>
    <t>0601114710</t>
  </si>
  <si>
    <t xml:space="preserve">        Капитальный ремонт кровель муниципальных образовательных организаций Брянской области</t>
  </si>
  <si>
    <t>0601114850</t>
  </si>
  <si>
    <t xml:space="preserve">        Дошкольные образовательные организации</t>
  </si>
  <si>
    <t>0601180300</t>
  </si>
  <si>
    <t xml:space="preserve">      Общее образование</t>
  </si>
  <si>
    <t>0702</t>
  </si>
  <si>
    <t xml:space="preserve">        Финансовое обеспечение деятельности муниципальных общеобразовательных организаций, имеющих государственную аккредитацию, негосударственных общеобразовательных организаций в части реализации ими государственного стандарта общего образования</t>
  </si>
  <si>
    <t>0601114700</t>
  </si>
  <si>
    <t xml:space="preserve">        Общеобразовательные организации</t>
  </si>
  <si>
    <t>0601180310</t>
  </si>
  <si>
    <t xml:space="preserve">      Дополнительное образование детей</t>
  </si>
  <si>
    <t>0703</t>
  </si>
  <si>
    <t xml:space="preserve">        Отдельные мероприятия по развитию спорта</t>
  </si>
  <si>
    <t>0601117640</t>
  </si>
  <si>
    <t xml:space="preserve">        Организации дополнительного образования</t>
  </si>
  <si>
    <t>0601180320</t>
  </si>
  <si>
    <t xml:space="preserve">        Отдельные мероприятия по развитию спорта за счет средств местного бюджета</t>
  </si>
  <si>
    <t>06011S7640</t>
  </si>
  <si>
    <t>0701180320</t>
  </si>
  <si>
    <t xml:space="preserve">      Другие вопросы в области образования</t>
  </si>
  <si>
    <t>0709</t>
  </si>
  <si>
    <t xml:space="preserve">        Мероприятия по развитию образования</t>
  </si>
  <si>
    <t>0308482330</t>
  </si>
  <si>
    <t xml:space="preserve">          Социальное обеспечение и иные выплаты населению</t>
  </si>
  <si>
    <t>300</t>
  </si>
  <si>
    <t xml:space="preserve">            Иные выплаты населению</t>
  </si>
  <si>
    <t>360</t>
  </si>
  <si>
    <t xml:space="preserve">        Учреждения психолого-медико-социального сопровождения</t>
  </si>
  <si>
    <t>0601180340</t>
  </si>
  <si>
    <t xml:space="preserve">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</si>
  <si>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</si>
  <si>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Премии и гранты</t>
  </si>
  <si>
    <t>350</t>
  </si>
  <si>
    <t>0601280040</t>
  </si>
  <si>
    <t xml:space="preserve">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</si>
  <si>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</si>
  <si>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</si>
  <si>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0601314770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</si>
  <si>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</si>
  <si>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</si>
  <si>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Мероприятия по проведению оздоровительной компании детей</t>
  </si>
  <si>
    <t>0602114790</t>
  </si>
  <si>
    <t xml:space="preserve">        Мероприятия по проведению оздоровительной кампании детей за счет средств местного бюджета</t>
  </si>
  <si>
    <t>06021S4790</t>
  </si>
  <si>
    <t xml:space="preserve">        Повышение безопасности дорожного движения</t>
  </si>
  <si>
    <t>0901181660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</si>
  <si>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</si>
  <si>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</si>
  <si>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</si>
  <si>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</si>
  <si>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</si>
  <si>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0702114240</t>
  </si>
  <si>
    <t xml:space="preserve">        Дворцы и дома культуры, клубы, выставочные залы</t>
  </si>
  <si>
    <t>0702180480</t>
  </si>
  <si>
    <t>07021S4240</t>
  </si>
  <si>
    <t xml:space="preserve">        Библиотеки</t>
  </si>
  <si>
    <t>0702280450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</si>
  <si>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</si>
  <si>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</si>
  <si>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Другие вопросы в области культуры, кинематографии</t>
  </si>
  <si>
    <t>0804</t>
  </si>
  <si>
    <t xml:space="preserve">        Мероприятия по развитию культуры</t>
  </si>
  <si>
    <t>0702182400</t>
  </si>
  <si>
    <t>0703180040</t>
  </si>
  <si>
    <t>0703180720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</si>
  <si>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</si>
  <si>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</si>
  <si>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</si>
  <si>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</si>
  <si>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</si>
  <si>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0308382450</t>
  </si>
  <si>
    <t xml:space="preserve">      Социальное обеспечение населения</t>
  </si>
  <si>
    <t>1003</t>
  </si>
  <si>
    <t xml:space="preserve">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</si>
  <si>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</si>
  <si>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Охрана семьи и детства</t>
  </si>
  <si>
    <t>1004</t>
  </si>
  <si>
    <t xml:space="preserve">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</si>
  <si>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</si>
  <si>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Публичные нормативные социальные выплаты гражданам</t>
  </si>
  <si>
    <t>310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</si>
  <si>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</si>
  <si>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</si>
  <si>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</si>
  <si>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03081R0820</t>
  </si>
  <si>
    <t xml:space="preserve">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</si>
  <si>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</si>
  <si>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</si>
  <si>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</si>
  <si>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    Дополнительная социальная выплата при рождении (усыновлении) ребенка молодым семьям - участникам подпрограммы "Обеспечение жильем молодых семей в Брянской области" государственной программы "Социальная и демографическая политика Брянской области"</t>
  </si>
  <si>
    <t>0715117000</t>
  </si>
  <si>
    <t xml:space="preserve">      Другие вопросы в области социальной политики</t>
  </si>
  <si>
    <t>1006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</si>
  <si>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</si>
  <si>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</si>
  <si>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</si>
  <si>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</si>
  <si>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</si>
  <si>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</si>
  <si>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</si>
  <si>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</si>
  <si>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Мероприятия по развитию физической культуры и спорта</t>
  </si>
  <si>
    <t>0704182300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</si>
  <si>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</si>
  <si>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</si>
  <si>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</si>
  <si>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</si>
  <si>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</si>
  <si>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0411215840</t>
  </si>
  <si>
    <t xml:space="preserve">            Дотации</t>
  </si>
  <si>
    <t>510</t>
  </si>
  <si>
    <t xml:space="preserve">        Выравнивание бюджетной обеспеченности поселений</t>
  </si>
  <si>
    <t>0411283010</t>
  </si>
  <si>
    <t xml:space="preserve">      Иные дотации</t>
  </si>
  <si>
    <t>1402</t>
  </si>
  <si>
    <t xml:space="preserve">        Поддержка мер по обеспечению сбалансированности бюджетов поселений</t>
  </si>
  <si>
    <t>0411283020</t>
  </si>
  <si>
    <t>ВСЕГО РАСХОДОВ:</t>
  </si>
  <si>
    <t xml:space="preserve"> рублей</t>
  </si>
  <si>
    <t>Рз.Пр</t>
  </si>
  <si>
    <t>ЦСР</t>
  </si>
  <si>
    <t>ВР</t>
  </si>
  <si>
    <t>% исполнения</t>
  </si>
  <si>
    <t>Удельный вес (%)</t>
  </si>
  <si>
    <t>-</t>
  </si>
  <si>
    <t>Исполнено           за 9 месяцев 2019 года</t>
  </si>
  <si>
    <t>Расходы бюджета Злынковского района в разрезе разделов, подразделов за 9 месяцев 2019 года</t>
  </si>
  <si>
    <t>Уточненный план на 01.10.2020 год</t>
  </si>
  <si>
    <t>Исполнено          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</si>
</sst>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5">
      <alignment horizontal="right"/>
    </xf>
    <xf numFmtId="0" fontId="1" fillId="0" borderId="1" xfId="2" applyNumberFormat="1" applyFill="1" applyProtection="1"/>
    <xf numFmtId="4" fontId="3" fillId="0" borderId="2" xfId="32" applyNumberFormat="1" applyFill="1" applyProtection="1">
      <alignment horizontal="right" vertical="top" shrinkToFit="1"/>
    </xf>
    <xf numFmtId="10" fontId="3" fillId="0" borderId="2" xfId="33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2" fillId="0" borderId="1" xfId="4" applyAlignment="1">
      <alignment horizont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0" fontId="3" fillId="6" borderId="2" xfId="30" applyNumberFormat="1" applyFill="1" applyProtection="1">
      <alignment vertical="top" wrapText="1"/>
    </xf>
    <xf numFmtId="1" fontId="1" fillId="6" borderId="2" xfId="31" applyNumberFormat="1" applyFill="1" applyProtection="1">
      <alignment horizontal="center" vertical="top" shrinkToFit="1"/>
    </xf>
    <xf numFmtId="4" fontId="3" fillId="6" borderId="2" xfId="32" applyNumberFormat="1" applyFill="1" applyProtection="1">
      <alignment horizontal="right" vertical="top" shrinkToFit="1"/>
    </xf>
    <xf numFmtId="10" fontId="3" fillId="6" borderId="2" xfId="33" applyNumberFormat="1" applyFill="1" applyProtection="1">
      <alignment horizontal="right" vertical="top" shrinkToFit="1"/>
    </xf>
    <xf numFmtId="0" fontId="3" fillId="7" borderId="2" xfId="30" applyNumberFormat="1" applyFill="1" applyProtection="1">
      <alignment vertical="top" wrapText="1"/>
    </xf>
    <xf numFmtId="1" fontId="1" fillId="7" borderId="2" xfId="31" applyNumberFormat="1" applyFill="1" applyProtection="1">
      <alignment horizontal="center" vertical="top" shrinkToFit="1"/>
    </xf>
    <xf numFmtId="4" fontId="3" fillId="7" borderId="2" xfId="32" applyNumberFormat="1" applyFill="1" applyProtection="1">
      <alignment horizontal="right" vertical="top" shrinkToFit="1"/>
    </xf>
    <xf numFmtId="10" fontId="3" fillId="7" borderId="2" xfId="33" applyNumberFormat="1" applyFill="1" applyProtection="1">
      <alignment horizontal="right" vertical="top" shrinkToFit="1"/>
    </xf>
    <xf numFmtId="0" fontId="3" fillId="8" borderId="2" xfId="30" applyNumberFormat="1" applyFill="1" applyProtection="1">
      <alignment vertical="top" wrapText="1"/>
    </xf>
    <xf numFmtId="1" fontId="1" fillId="8" borderId="2" xfId="31" applyNumberFormat="1" applyFill="1" applyProtection="1">
      <alignment horizontal="center" vertical="top" shrinkToFit="1"/>
    </xf>
    <xf numFmtId="4" fontId="3" fillId="8" borderId="2" xfId="32" applyNumberFormat="1" applyFill="1" applyProtection="1">
      <alignment horizontal="right" vertical="top" shrinkToFit="1"/>
    </xf>
    <xf numFmtId="10" fontId="3" fillId="8" borderId="2" xfId="33" applyNumberFormat="1" applyFill="1" applyProtection="1">
      <alignment horizontal="right" vertical="top" shrinkToFit="1"/>
    </xf>
    <xf numFmtId="0" fontId="3" fillId="9" borderId="2" xfId="30" applyNumberFormat="1" applyFill="1" applyProtection="1">
      <alignment vertical="top" wrapText="1"/>
    </xf>
    <xf numFmtId="1" fontId="1" fillId="9" borderId="2" xfId="31" applyNumberFormat="1" applyFill="1" applyProtection="1">
      <alignment horizontal="center" vertical="top" shrinkToFit="1"/>
    </xf>
    <xf numFmtId="4" fontId="3" fillId="9" borderId="2" xfId="32" applyNumberFormat="1" applyFill="1" applyProtection="1">
      <alignment horizontal="right" vertical="top" shrinkToFit="1"/>
    </xf>
    <xf numFmtId="10" fontId="3" fillId="9" borderId="2" xfId="33" applyNumberFormat="1" applyFill="1" applyProtection="1">
      <alignment horizontal="right" vertical="top" shrinkToFit="1"/>
    </xf>
    <xf numFmtId="0" fontId="3" fillId="10" borderId="2" xfId="30" applyNumberFormat="1" applyFill="1" applyProtection="1">
      <alignment vertical="top" wrapText="1"/>
    </xf>
    <xf numFmtId="1" fontId="1" fillId="10" borderId="2" xfId="31" applyNumberFormat="1" applyFill="1" applyProtection="1">
      <alignment horizontal="center" vertical="top" shrinkToFit="1"/>
    </xf>
    <xf numFmtId="4" fontId="3" fillId="10" borderId="2" xfId="32" applyNumberFormat="1" applyFill="1" applyProtection="1">
      <alignment horizontal="right" vertical="top" shrinkToFit="1"/>
    </xf>
    <xf numFmtId="10" fontId="3" fillId="10" borderId="2" xfId="33" applyNumberFormat="1" applyFill="1" applyProtection="1">
      <alignment horizontal="right" vertical="top" shrinkToFit="1"/>
    </xf>
    <xf numFmtId="0" fontId="3" fillId="11" borderId="2" xfId="30" applyNumberFormat="1" applyFill="1" applyProtection="1">
      <alignment vertical="top" wrapText="1"/>
    </xf>
    <xf numFmtId="1" fontId="1" fillId="11" borderId="2" xfId="31" applyNumberFormat="1" applyFill="1" applyProtection="1">
      <alignment horizontal="center" vertical="top" shrinkToFit="1"/>
    </xf>
    <xf numFmtId="4" fontId="3" fillId="11" borderId="2" xfId="32" applyNumberFormat="1" applyFill="1" applyProtection="1">
      <alignment horizontal="right" vertical="top" shrinkToFit="1"/>
    </xf>
    <xf numFmtId="10" fontId="3" fillId="11" borderId="2" xfId="33" applyNumberFormat="1" applyFill="1" applyProtection="1">
      <alignment horizontal="right" vertical="top" shrinkToFit="1"/>
    </xf>
    <xf numFmtId="0" fontId="3" fillId="12" borderId="2" xfId="30" applyNumberFormat="1" applyFill="1" applyProtection="1">
      <alignment vertical="top" wrapText="1"/>
    </xf>
    <xf numFmtId="1" fontId="1" fillId="12" borderId="2" xfId="31" applyNumberFormat="1" applyFill="1" applyProtection="1">
      <alignment horizontal="center" vertical="top" shrinkToFit="1"/>
    </xf>
    <xf numFmtId="4" fontId="3" fillId="12" borderId="2" xfId="32" applyNumberFormat="1" applyFill="1" applyProtection="1">
      <alignment horizontal="right" vertical="top" shrinkToFit="1"/>
    </xf>
    <xf numFmtId="10" fontId="3" fillId="12" borderId="2" xfId="33" applyNumberFormat="1" applyFill="1" applyProtection="1">
      <alignment horizontal="right" vertical="top" shrinkToFi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2" fillId="0" borderId="1" xfId="4" applyNumberFormat="1" applyAlignment="1" applyProtection="1">
      <alignment horizontal="center" vertical="center" wrapText="1"/>
    </xf>
    <xf numFmtId="0" fontId="2" fillId="0" borderId="1" xfId="4" applyAlignment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 applyProtection="1">
      <alignment horizontal="center" vertical="center" wrapText="1"/>
      <protection locked="0"/>
    </xf>
    <xf numFmtId="0" fontId="6" fillId="0" borderId="3" xfId="9" applyNumberFormat="1" applyFont="1" applyBorder="1" applyProtection="1">
      <alignment horizontal="center" vertical="center" wrapText="1"/>
    </xf>
    <xf numFmtId="0" fontId="6" fillId="0" borderId="4" xfId="9" applyNumberFormat="1" applyFont="1" applyBorder="1" applyProtection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0"/>
  <sheetViews>
    <sheetView showGridLines="0" tabSelected="1" topLeftCell="A97" zoomScaleNormal="100" zoomScaleSheetLayoutView="100" workbookViewId="0">
      <selection activeCell="H316" sqref="H316:T316"/>
    </sheetView>
  </sheetViews>
  <sheetFormatPr defaultRowHeight="15" outlineLevelRow="4" x14ac:dyDescent="0.25"/>
  <cols>
    <col min="1" max="1" width="49.85546875" style="1" customWidth="1"/>
    <col min="2" max="2" width="7.7109375" style="1" customWidth="1"/>
    <col min="3" max="3" width="15" style="1" hidden="1" customWidth="1"/>
    <col min="4" max="4" width="7.7109375" style="1" hidden="1" customWidth="1"/>
    <col min="5" max="6" width="9.140625" style="1" hidden="1"/>
    <col min="7" max="8" width="14.7109375" style="11" customWidth="1"/>
    <col min="9" max="16" width="9.140625" style="11" hidden="1"/>
    <col min="17" max="17" width="15.42578125" style="11" customWidth="1"/>
    <col min="18" max="20" width="9.140625" style="11" hidden="1"/>
    <col min="21" max="21" width="9.85546875" style="11" customWidth="1"/>
    <col min="22" max="22" width="8.7109375" style="11" customWidth="1"/>
    <col min="23" max="16384" width="9.140625" style="1"/>
  </cols>
  <sheetData>
    <row r="1" spans="1:22" ht="39" customHeight="1" x14ac:dyDescent="0.25">
      <c r="A1" s="50" t="s">
        <v>270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12"/>
    </row>
    <row r="2" spans="1:22" x14ac:dyDescent="0.25">
      <c r="A2" s="52" t="s">
        <v>262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"/>
    </row>
    <row r="3" spans="1:22" ht="15" customHeight="1" x14ac:dyDescent="0.25">
      <c r="A3" s="72" t="s">
        <v>0</v>
      </c>
      <c r="B3" s="74" t="s">
        <v>263</v>
      </c>
      <c r="C3" s="74" t="s">
        <v>264</v>
      </c>
      <c r="D3" s="74" t="s">
        <v>265</v>
      </c>
      <c r="E3" s="80"/>
      <c r="F3" s="46"/>
      <c r="G3" s="48" t="s">
        <v>269</v>
      </c>
      <c r="H3" s="76" t="s">
        <v>271</v>
      </c>
      <c r="I3" s="78" t="s">
        <v>1</v>
      </c>
      <c r="J3" s="60" t="s">
        <v>1</v>
      </c>
      <c r="K3" s="62" t="s">
        <v>1</v>
      </c>
      <c r="L3" s="64" t="s">
        <v>1</v>
      </c>
      <c r="M3" s="66" t="s">
        <v>1</v>
      </c>
      <c r="N3" s="68" t="s">
        <v>1</v>
      </c>
      <c r="O3" s="70" t="s">
        <v>1</v>
      </c>
      <c r="P3" s="13" t="s">
        <v>1</v>
      </c>
      <c r="Q3" s="48" t="s">
        <v>272</v>
      </c>
      <c r="R3" s="48" t="s">
        <v>1</v>
      </c>
      <c r="S3" s="48" t="s">
        <v>1</v>
      </c>
      <c r="T3" s="13" t="s">
        <v>1</v>
      </c>
      <c r="U3" s="54" t="s">
        <v>266</v>
      </c>
      <c r="V3" s="54" t="s">
        <v>267</v>
      </c>
    </row>
    <row r="4" spans="1:22" ht="48" customHeight="1" x14ac:dyDescent="0.25">
      <c r="A4" s="73"/>
      <c r="B4" s="75"/>
      <c r="C4" s="75"/>
      <c r="D4" s="75"/>
      <c r="E4" s="81"/>
      <c r="F4" s="47"/>
      <c r="G4" s="49"/>
      <c r="H4" s="77"/>
      <c r="I4" s="79"/>
      <c r="J4" s="61"/>
      <c r="K4" s="63"/>
      <c r="L4" s="65"/>
      <c r="M4" s="67"/>
      <c r="N4" s="69"/>
      <c r="O4" s="71"/>
      <c r="P4" s="13"/>
      <c r="Q4" s="49"/>
      <c r="R4" s="49"/>
      <c r="S4" s="49"/>
      <c r="T4" s="13"/>
      <c r="U4" s="55"/>
      <c r="V4" s="55"/>
    </row>
    <row r="5" spans="1:22" ht="21.75" customHeight="1" x14ac:dyDescent="0.25">
      <c r="A5" s="14" t="s">
        <v>2</v>
      </c>
      <c r="B5" s="15" t="s">
        <v>4</v>
      </c>
      <c r="C5" s="15"/>
      <c r="D5" s="15"/>
      <c r="E5" s="15"/>
      <c r="F5" s="15"/>
      <c r="G5" s="16">
        <v>20628303.68</v>
      </c>
      <c r="H5" s="16">
        <f>H6+H17+H21+H37+H41+H45</f>
        <v>31617063</v>
      </c>
      <c r="I5" s="16">
        <f t="shared" ref="I5:Q5" si="0">I6+I17+I21+I37+I41+I45</f>
        <v>0</v>
      </c>
      <c r="J5" s="16">
        <f t="shared" si="0"/>
        <v>0</v>
      </c>
      <c r="K5" s="16">
        <f t="shared" si="0"/>
        <v>0</v>
      </c>
      <c r="L5" s="16">
        <f t="shared" si="0"/>
        <v>0</v>
      </c>
      <c r="M5" s="16">
        <f t="shared" si="0"/>
        <v>0</v>
      </c>
      <c r="N5" s="16">
        <f t="shared" si="0"/>
        <v>0</v>
      </c>
      <c r="O5" s="16">
        <f t="shared" si="0"/>
        <v>0</v>
      </c>
      <c r="P5" s="16">
        <f t="shared" si="0"/>
        <v>0</v>
      </c>
      <c r="Q5" s="16">
        <f t="shared" si="0"/>
        <v>22179984.490000002</v>
      </c>
      <c r="R5" s="16">
        <v>0</v>
      </c>
      <c r="S5" s="16">
        <v>0</v>
      </c>
      <c r="T5" s="16">
        <v>20628303.68</v>
      </c>
      <c r="U5" s="17">
        <f>Q5/H5</f>
        <v>0.7015194450540837</v>
      </c>
      <c r="V5" s="17">
        <f>Q5/Q328</f>
        <v>0.14352112995406069</v>
      </c>
    </row>
    <row r="6" spans="1:22" ht="51" outlineLevel="1" x14ac:dyDescent="0.25">
      <c r="A6" s="3" t="s">
        <v>5</v>
      </c>
      <c r="B6" s="4" t="s">
        <v>6</v>
      </c>
      <c r="C6" s="4"/>
      <c r="D6" s="4"/>
      <c r="E6" s="4"/>
      <c r="F6" s="4"/>
      <c r="G6" s="7">
        <v>8651000.3900000006</v>
      </c>
      <c r="H6" s="7">
        <v>12946869</v>
      </c>
      <c r="I6" s="7"/>
      <c r="J6" s="7"/>
      <c r="K6" s="7"/>
      <c r="L6" s="7"/>
      <c r="M6" s="7"/>
      <c r="N6" s="7"/>
      <c r="O6" s="7"/>
      <c r="P6" s="7"/>
      <c r="Q6" s="7">
        <v>9017349.1899999995</v>
      </c>
      <c r="R6" s="7">
        <v>0</v>
      </c>
      <c r="S6" s="7">
        <v>0</v>
      </c>
      <c r="T6" s="7">
        <v>8651000.3900000006</v>
      </c>
      <c r="U6" s="8">
        <f t="shared" ref="U6:U69" si="1">Q6/H6</f>
        <v>0.69648879509014883</v>
      </c>
      <c r="V6" s="8">
        <f>Q6/Q328</f>
        <v>5.8349010366649433E-2</v>
      </c>
    </row>
    <row r="7" spans="1:22" ht="38.25" hidden="1" customHeight="1" outlineLevel="2" x14ac:dyDescent="0.25">
      <c r="A7" s="3" t="s">
        <v>7</v>
      </c>
      <c r="B7" s="4" t="s">
        <v>6</v>
      </c>
      <c r="C7" s="4" t="s">
        <v>8</v>
      </c>
      <c r="D7" s="4"/>
      <c r="E7" s="4"/>
      <c r="F7" s="4"/>
      <c r="G7" s="7">
        <v>955979.64</v>
      </c>
      <c r="H7" s="7"/>
      <c r="I7" s="7"/>
      <c r="J7" s="7"/>
      <c r="K7" s="7"/>
      <c r="L7" s="7"/>
      <c r="M7" s="7"/>
      <c r="N7" s="7"/>
      <c r="O7" s="7"/>
      <c r="P7" s="7"/>
      <c r="Q7" s="7"/>
      <c r="R7" s="7">
        <v>0</v>
      </c>
      <c r="S7" s="7">
        <v>0</v>
      </c>
      <c r="T7" s="7">
        <v>955979.64</v>
      </c>
      <c r="U7" s="8" t="e">
        <f t="shared" si="1"/>
        <v>#DIV/0!</v>
      </c>
      <c r="V7" s="8"/>
    </row>
    <row r="8" spans="1:22" ht="63.75" hidden="1" customHeight="1" outlineLevel="3" x14ac:dyDescent="0.25">
      <c r="A8" s="3" t="s">
        <v>9</v>
      </c>
      <c r="B8" s="4" t="s">
        <v>6</v>
      </c>
      <c r="C8" s="4" t="s">
        <v>8</v>
      </c>
      <c r="D8" s="4" t="s">
        <v>10</v>
      </c>
      <c r="E8" s="4"/>
      <c r="F8" s="4"/>
      <c r="G8" s="7">
        <v>955979.64</v>
      </c>
      <c r="H8" s="7"/>
      <c r="I8" s="7"/>
      <c r="J8" s="7"/>
      <c r="K8" s="7"/>
      <c r="L8" s="7"/>
      <c r="M8" s="7"/>
      <c r="N8" s="7"/>
      <c r="O8" s="7"/>
      <c r="P8" s="7"/>
      <c r="Q8" s="7"/>
      <c r="R8" s="7">
        <v>0</v>
      </c>
      <c r="S8" s="7">
        <v>0</v>
      </c>
      <c r="T8" s="7">
        <v>955979.64</v>
      </c>
      <c r="U8" s="8" t="e">
        <f t="shared" si="1"/>
        <v>#DIV/0!</v>
      </c>
      <c r="V8" s="8"/>
    </row>
    <row r="9" spans="1:22" ht="25.5" hidden="1" customHeight="1" outlineLevel="4" x14ac:dyDescent="0.25">
      <c r="A9" s="3" t="s">
        <v>11</v>
      </c>
      <c r="B9" s="4" t="s">
        <v>6</v>
      </c>
      <c r="C9" s="4" t="s">
        <v>8</v>
      </c>
      <c r="D9" s="4" t="s">
        <v>12</v>
      </c>
      <c r="E9" s="4"/>
      <c r="F9" s="4"/>
      <c r="G9" s="7">
        <v>955979.64</v>
      </c>
      <c r="H9" s="7"/>
      <c r="I9" s="7"/>
      <c r="J9" s="7"/>
      <c r="K9" s="7"/>
      <c r="L9" s="7"/>
      <c r="M9" s="7"/>
      <c r="N9" s="7"/>
      <c r="O9" s="7"/>
      <c r="P9" s="7"/>
      <c r="Q9" s="7"/>
      <c r="R9" s="7">
        <v>0</v>
      </c>
      <c r="S9" s="7">
        <v>0</v>
      </c>
      <c r="T9" s="7">
        <v>955979.64</v>
      </c>
      <c r="U9" s="8" t="e">
        <f t="shared" si="1"/>
        <v>#DIV/0!</v>
      </c>
      <c r="V9" s="8"/>
    </row>
    <row r="10" spans="1:22" ht="38.25" hidden="1" customHeight="1" outlineLevel="2" x14ac:dyDescent="0.25">
      <c r="A10" s="3" t="s">
        <v>13</v>
      </c>
      <c r="B10" s="4" t="s">
        <v>6</v>
      </c>
      <c r="C10" s="4" t="s">
        <v>14</v>
      </c>
      <c r="D10" s="4"/>
      <c r="E10" s="4"/>
      <c r="F10" s="4"/>
      <c r="G10" s="7">
        <v>7695020.75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>
        <v>0</v>
      </c>
      <c r="S10" s="7">
        <v>0</v>
      </c>
      <c r="T10" s="7">
        <v>7695020.75</v>
      </c>
      <c r="U10" s="8" t="e">
        <f t="shared" si="1"/>
        <v>#DIV/0!</v>
      </c>
      <c r="V10" s="8"/>
    </row>
    <row r="11" spans="1:22" ht="63.75" hidden="1" customHeight="1" outlineLevel="3" x14ac:dyDescent="0.25">
      <c r="A11" s="3" t="s">
        <v>9</v>
      </c>
      <c r="B11" s="4" t="s">
        <v>6</v>
      </c>
      <c r="C11" s="4" t="s">
        <v>14</v>
      </c>
      <c r="D11" s="4" t="s">
        <v>10</v>
      </c>
      <c r="E11" s="4"/>
      <c r="F11" s="4"/>
      <c r="G11" s="7">
        <v>5529901.7800000003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>
        <v>0</v>
      </c>
      <c r="S11" s="7">
        <v>0</v>
      </c>
      <c r="T11" s="7">
        <v>5529901.7800000003</v>
      </c>
      <c r="U11" s="8" t="e">
        <f t="shared" si="1"/>
        <v>#DIV/0!</v>
      </c>
      <c r="V11" s="8"/>
    </row>
    <row r="12" spans="1:22" ht="25.5" hidden="1" customHeight="1" outlineLevel="4" x14ac:dyDescent="0.25">
      <c r="A12" s="3" t="s">
        <v>11</v>
      </c>
      <c r="B12" s="4" t="s">
        <v>6</v>
      </c>
      <c r="C12" s="4" t="s">
        <v>14</v>
      </c>
      <c r="D12" s="4" t="s">
        <v>12</v>
      </c>
      <c r="E12" s="4"/>
      <c r="F12" s="4"/>
      <c r="G12" s="7">
        <v>5529901.7800000003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>
        <v>0</v>
      </c>
      <c r="S12" s="7">
        <v>0</v>
      </c>
      <c r="T12" s="7">
        <v>5529901.7800000003</v>
      </c>
      <c r="U12" s="8" t="e">
        <f t="shared" si="1"/>
        <v>#DIV/0!</v>
      </c>
      <c r="V12" s="8"/>
    </row>
    <row r="13" spans="1:22" ht="38.25" hidden="1" customHeight="1" outlineLevel="3" x14ac:dyDescent="0.25">
      <c r="A13" s="3" t="s">
        <v>15</v>
      </c>
      <c r="B13" s="4" t="s">
        <v>6</v>
      </c>
      <c r="C13" s="4" t="s">
        <v>14</v>
      </c>
      <c r="D13" s="4" t="s">
        <v>16</v>
      </c>
      <c r="E13" s="4"/>
      <c r="F13" s="4"/>
      <c r="G13" s="7">
        <v>2145404.6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>
        <v>0</v>
      </c>
      <c r="S13" s="7">
        <v>0</v>
      </c>
      <c r="T13" s="7">
        <v>2145404.6</v>
      </c>
      <c r="U13" s="8" t="e">
        <f t="shared" si="1"/>
        <v>#DIV/0!</v>
      </c>
      <c r="V13" s="8"/>
    </row>
    <row r="14" spans="1:22" ht="38.25" hidden="1" customHeight="1" outlineLevel="4" x14ac:dyDescent="0.25">
      <c r="A14" s="3" t="s">
        <v>17</v>
      </c>
      <c r="B14" s="4" t="s">
        <v>6</v>
      </c>
      <c r="C14" s="4" t="s">
        <v>14</v>
      </c>
      <c r="D14" s="4" t="s">
        <v>18</v>
      </c>
      <c r="E14" s="4"/>
      <c r="F14" s="4"/>
      <c r="G14" s="7">
        <v>2145404.6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>
        <v>0</v>
      </c>
      <c r="S14" s="7">
        <v>0</v>
      </c>
      <c r="T14" s="7">
        <v>2145404.6</v>
      </c>
      <c r="U14" s="8" t="e">
        <f t="shared" si="1"/>
        <v>#DIV/0!</v>
      </c>
      <c r="V14" s="8"/>
    </row>
    <row r="15" spans="1:22" ht="15" hidden="1" customHeight="1" outlineLevel="3" x14ac:dyDescent="0.25">
      <c r="A15" s="3" t="s">
        <v>19</v>
      </c>
      <c r="B15" s="4" t="s">
        <v>6</v>
      </c>
      <c r="C15" s="4" t="s">
        <v>14</v>
      </c>
      <c r="D15" s="4" t="s">
        <v>20</v>
      </c>
      <c r="E15" s="4"/>
      <c r="F15" s="4"/>
      <c r="G15" s="7">
        <v>19714.37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>
        <v>0</v>
      </c>
      <c r="S15" s="7">
        <v>0</v>
      </c>
      <c r="T15" s="7">
        <v>19714.37</v>
      </c>
      <c r="U15" s="8" t="e">
        <f t="shared" si="1"/>
        <v>#DIV/0!</v>
      </c>
      <c r="V15" s="8"/>
    </row>
    <row r="16" spans="1:22" ht="15" hidden="1" customHeight="1" outlineLevel="4" x14ac:dyDescent="0.25">
      <c r="A16" s="3" t="s">
        <v>21</v>
      </c>
      <c r="B16" s="4" t="s">
        <v>6</v>
      </c>
      <c r="C16" s="4" t="s">
        <v>14</v>
      </c>
      <c r="D16" s="4" t="s">
        <v>22</v>
      </c>
      <c r="E16" s="4"/>
      <c r="F16" s="4"/>
      <c r="G16" s="7">
        <v>19714.37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>
        <v>0</v>
      </c>
      <c r="S16" s="7">
        <v>0</v>
      </c>
      <c r="T16" s="7">
        <v>19714.37</v>
      </c>
      <c r="U16" s="8" t="e">
        <f t="shared" si="1"/>
        <v>#DIV/0!</v>
      </c>
      <c r="V16" s="8"/>
    </row>
    <row r="17" spans="1:22" outlineLevel="1" collapsed="1" x14ac:dyDescent="0.25">
      <c r="A17" s="3" t="s">
        <v>23</v>
      </c>
      <c r="B17" s="4" t="s">
        <v>24</v>
      </c>
      <c r="C17" s="4"/>
      <c r="D17" s="4"/>
      <c r="E17" s="4"/>
      <c r="F17" s="4"/>
      <c r="G17" s="7">
        <v>0</v>
      </c>
      <c r="H17" s="7">
        <v>6640</v>
      </c>
      <c r="I17" s="7"/>
      <c r="J17" s="7"/>
      <c r="K17" s="7"/>
      <c r="L17" s="7"/>
      <c r="M17" s="7"/>
      <c r="N17" s="7"/>
      <c r="O17" s="7"/>
      <c r="P17" s="7"/>
      <c r="Q17" s="7">
        <v>4106.55</v>
      </c>
      <c r="R17" s="7">
        <v>0</v>
      </c>
      <c r="S17" s="7">
        <v>0</v>
      </c>
      <c r="T17" s="7">
        <v>0</v>
      </c>
      <c r="U17" s="8">
        <f t="shared" si="1"/>
        <v>0.61845632530120487</v>
      </c>
      <c r="V17" s="8" t="s">
        <v>268</v>
      </c>
    </row>
    <row r="18" spans="1:22" ht="51" hidden="1" customHeight="1" outlineLevel="2" x14ac:dyDescent="0.25">
      <c r="A18" s="3" t="s">
        <v>25</v>
      </c>
      <c r="B18" s="4" t="s">
        <v>24</v>
      </c>
      <c r="C18" s="4" t="s">
        <v>26</v>
      </c>
      <c r="D18" s="4"/>
      <c r="E18" s="4"/>
      <c r="F18" s="4"/>
      <c r="G18" s="7"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>
        <v>0</v>
      </c>
      <c r="S18" s="7">
        <v>0</v>
      </c>
      <c r="T18" s="7">
        <v>0</v>
      </c>
      <c r="U18" s="8" t="e">
        <f t="shared" si="1"/>
        <v>#DIV/0!</v>
      </c>
      <c r="V18" s="8"/>
    </row>
    <row r="19" spans="1:22" ht="38.25" hidden="1" customHeight="1" outlineLevel="3" x14ac:dyDescent="0.25">
      <c r="A19" s="3" t="s">
        <v>15</v>
      </c>
      <c r="B19" s="4" t="s">
        <v>24</v>
      </c>
      <c r="C19" s="4" t="s">
        <v>26</v>
      </c>
      <c r="D19" s="4" t="s">
        <v>16</v>
      </c>
      <c r="E19" s="4"/>
      <c r="F19" s="4"/>
      <c r="G19" s="7"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>
        <v>0</v>
      </c>
      <c r="S19" s="7">
        <v>0</v>
      </c>
      <c r="T19" s="7">
        <v>0</v>
      </c>
      <c r="U19" s="8" t="e">
        <f t="shared" si="1"/>
        <v>#DIV/0!</v>
      </c>
      <c r="V19" s="8"/>
    </row>
    <row r="20" spans="1:22" ht="38.25" hidden="1" customHeight="1" outlineLevel="4" x14ac:dyDescent="0.25">
      <c r="A20" s="3" t="s">
        <v>17</v>
      </c>
      <c r="B20" s="4" t="s">
        <v>24</v>
      </c>
      <c r="C20" s="4" t="s">
        <v>26</v>
      </c>
      <c r="D20" s="4" t="s">
        <v>18</v>
      </c>
      <c r="E20" s="4"/>
      <c r="F20" s="4"/>
      <c r="G20" s="7"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>
        <v>0</v>
      </c>
      <c r="S20" s="7">
        <v>0</v>
      </c>
      <c r="T20" s="7">
        <v>0</v>
      </c>
      <c r="U20" s="8" t="e">
        <f t="shared" si="1"/>
        <v>#DIV/0!</v>
      </c>
      <c r="V20" s="8"/>
    </row>
    <row r="21" spans="1:22" ht="38.25" outlineLevel="1" collapsed="1" x14ac:dyDescent="0.25">
      <c r="A21" s="3" t="s">
        <v>27</v>
      </c>
      <c r="B21" s="4" t="s">
        <v>28</v>
      </c>
      <c r="C21" s="4"/>
      <c r="D21" s="4"/>
      <c r="E21" s="4"/>
      <c r="F21" s="4"/>
      <c r="G21" s="7">
        <v>7405047.6399999997</v>
      </c>
      <c r="H21" s="7">
        <v>11068591</v>
      </c>
      <c r="I21" s="7"/>
      <c r="J21" s="7"/>
      <c r="K21" s="7"/>
      <c r="L21" s="7"/>
      <c r="M21" s="7"/>
      <c r="N21" s="7"/>
      <c r="O21" s="7"/>
      <c r="P21" s="7"/>
      <c r="Q21" s="7">
        <v>7713934.3399999999</v>
      </c>
      <c r="R21" s="7">
        <v>0</v>
      </c>
      <c r="S21" s="7">
        <v>0</v>
      </c>
      <c r="T21" s="7">
        <v>7405047.6399999997</v>
      </c>
      <c r="U21" s="8">
        <f t="shared" si="1"/>
        <v>0.69692107513955481</v>
      </c>
      <c r="V21" s="8">
        <f>Q21/Q328</f>
        <v>4.9914939001304559E-2</v>
      </c>
    </row>
    <row r="22" spans="1:22" ht="38.25" hidden="1" customHeight="1" outlineLevel="2" x14ac:dyDescent="0.25">
      <c r="A22" s="3" t="s">
        <v>13</v>
      </c>
      <c r="B22" s="4" t="s">
        <v>28</v>
      </c>
      <c r="C22" s="4" t="s">
        <v>29</v>
      </c>
      <c r="D22" s="4"/>
      <c r="E22" s="4"/>
      <c r="F22" s="4"/>
      <c r="G22" s="7">
        <v>6781679.2000000002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>
        <v>0</v>
      </c>
      <c r="S22" s="7">
        <v>0</v>
      </c>
      <c r="T22" s="7">
        <v>6781679.2000000002</v>
      </c>
      <c r="U22" s="8" t="e">
        <f t="shared" si="1"/>
        <v>#DIV/0!</v>
      </c>
      <c r="V22" s="8"/>
    </row>
    <row r="23" spans="1:22" ht="63.75" hidden="1" customHeight="1" outlineLevel="3" x14ac:dyDescent="0.25">
      <c r="A23" s="3" t="s">
        <v>9</v>
      </c>
      <c r="B23" s="4" t="s">
        <v>28</v>
      </c>
      <c r="C23" s="4" t="s">
        <v>29</v>
      </c>
      <c r="D23" s="4" t="s">
        <v>10</v>
      </c>
      <c r="E23" s="4"/>
      <c r="F23" s="4"/>
      <c r="G23" s="7">
        <v>5778576.5800000001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>
        <v>0</v>
      </c>
      <c r="S23" s="7">
        <v>0</v>
      </c>
      <c r="T23" s="7">
        <v>5778576.5800000001</v>
      </c>
      <c r="U23" s="8" t="e">
        <f t="shared" si="1"/>
        <v>#DIV/0!</v>
      </c>
      <c r="V23" s="8"/>
    </row>
    <row r="24" spans="1:22" ht="25.5" hidden="1" customHeight="1" outlineLevel="4" x14ac:dyDescent="0.25">
      <c r="A24" s="3" t="s">
        <v>11</v>
      </c>
      <c r="B24" s="4" t="s">
        <v>28</v>
      </c>
      <c r="C24" s="4" t="s">
        <v>29</v>
      </c>
      <c r="D24" s="4" t="s">
        <v>12</v>
      </c>
      <c r="E24" s="4"/>
      <c r="F24" s="4"/>
      <c r="G24" s="7">
        <v>5778576.5800000001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>
        <v>0</v>
      </c>
      <c r="S24" s="7">
        <v>0</v>
      </c>
      <c r="T24" s="7">
        <v>5778576.5800000001</v>
      </c>
      <c r="U24" s="8" t="e">
        <f t="shared" si="1"/>
        <v>#DIV/0!</v>
      </c>
      <c r="V24" s="8"/>
    </row>
    <row r="25" spans="1:22" ht="38.25" hidden="1" customHeight="1" outlineLevel="3" x14ac:dyDescent="0.25">
      <c r="A25" s="3" t="s">
        <v>15</v>
      </c>
      <c r="B25" s="4" t="s">
        <v>28</v>
      </c>
      <c r="C25" s="4" t="s">
        <v>29</v>
      </c>
      <c r="D25" s="4" t="s">
        <v>16</v>
      </c>
      <c r="E25" s="4"/>
      <c r="F25" s="4"/>
      <c r="G25" s="7">
        <v>997651.62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>
        <v>0</v>
      </c>
      <c r="S25" s="7">
        <v>0</v>
      </c>
      <c r="T25" s="7">
        <v>997651.62</v>
      </c>
      <c r="U25" s="8" t="e">
        <f t="shared" si="1"/>
        <v>#DIV/0!</v>
      </c>
      <c r="V25" s="8"/>
    </row>
    <row r="26" spans="1:22" ht="38.25" hidden="1" customHeight="1" outlineLevel="4" x14ac:dyDescent="0.25">
      <c r="A26" s="3" t="s">
        <v>17</v>
      </c>
      <c r="B26" s="4" t="s">
        <v>28</v>
      </c>
      <c r="C26" s="4" t="s">
        <v>29</v>
      </c>
      <c r="D26" s="4" t="s">
        <v>18</v>
      </c>
      <c r="E26" s="4"/>
      <c r="F26" s="4"/>
      <c r="G26" s="7">
        <v>997651.62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>
        <v>0</v>
      </c>
      <c r="S26" s="7">
        <v>0</v>
      </c>
      <c r="T26" s="7">
        <v>997651.62</v>
      </c>
      <c r="U26" s="8" t="e">
        <f t="shared" si="1"/>
        <v>#DIV/0!</v>
      </c>
      <c r="V26" s="8"/>
    </row>
    <row r="27" spans="1:22" ht="15" hidden="1" customHeight="1" outlineLevel="3" x14ac:dyDescent="0.25">
      <c r="A27" s="3" t="s">
        <v>19</v>
      </c>
      <c r="B27" s="4" t="s">
        <v>28</v>
      </c>
      <c r="C27" s="4" t="s">
        <v>29</v>
      </c>
      <c r="D27" s="4" t="s">
        <v>20</v>
      </c>
      <c r="E27" s="4"/>
      <c r="F27" s="4"/>
      <c r="G27" s="7">
        <v>5451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>
        <v>0</v>
      </c>
      <c r="S27" s="7">
        <v>0</v>
      </c>
      <c r="T27" s="7">
        <v>5451</v>
      </c>
      <c r="U27" s="8" t="e">
        <f t="shared" si="1"/>
        <v>#DIV/0!</v>
      </c>
      <c r="V27" s="8"/>
    </row>
    <row r="28" spans="1:22" ht="15" hidden="1" customHeight="1" outlineLevel="4" x14ac:dyDescent="0.25">
      <c r="A28" s="3" t="s">
        <v>21</v>
      </c>
      <c r="B28" s="4" t="s">
        <v>28</v>
      </c>
      <c r="C28" s="4" t="s">
        <v>29</v>
      </c>
      <c r="D28" s="4" t="s">
        <v>22</v>
      </c>
      <c r="E28" s="4"/>
      <c r="F28" s="4"/>
      <c r="G28" s="7">
        <v>5451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>
        <v>0</v>
      </c>
      <c r="S28" s="7">
        <v>0</v>
      </c>
      <c r="T28" s="7">
        <v>5451</v>
      </c>
      <c r="U28" s="8" t="e">
        <f t="shared" si="1"/>
        <v>#DIV/0!</v>
      </c>
      <c r="V28" s="8"/>
    </row>
    <row r="29" spans="1:22" ht="38.25" hidden="1" customHeight="1" outlineLevel="2" x14ac:dyDescent="0.25">
      <c r="A29" s="3" t="s">
        <v>13</v>
      </c>
      <c r="B29" s="4" t="s">
        <v>28</v>
      </c>
      <c r="C29" s="4" t="s">
        <v>30</v>
      </c>
      <c r="D29" s="4"/>
      <c r="E29" s="4"/>
      <c r="F29" s="4"/>
      <c r="G29" s="7">
        <v>13622.72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>
        <v>0</v>
      </c>
      <c r="S29" s="7">
        <v>0</v>
      </c>
      <c r="T29" s="7">
        <v>13622.72</v>
      </c>
      <c r="U29" s="8" t="e">
        <f t="shared" si="1"/>
        <v>#DIV/0!</v>
      </c>
      <c r="V29" s="8"/>
    </row>
    <row r="30" spans="1:22" ht="38.25" hidden="1" customHeight="1" outlineLevel="3" x14ac:dyDescent="0.25">
      <c r="A30" s="3" t="s">
        <v>15</v>
      </c>
      <c r="B30" s="4" t="s">
        <v>28</v>
      </c>
      <c r="C30" s="4" t="s">
        <v>30</v>
      </c>
      <c r="D30" s="4" t="s">
        <v>16</v>
      </c>
      <c r="E30" s="4"/>
      <c r="F30" s="4"/>
      <c r="G30" s="7">
        <v>13091.12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>
        <v>0</v>
      </c>
      <c r="S30" s="7">
        <v>0</v>
      </c>
      <c r="T30" s="7">
        <v>13091.12</v>
      </c>
      <c r="U30" s="8" t="e">
        <f t="shared" si="1"/>
        <v>#DIV/0!</v>
      </c>
      <c r="V30" s="8"/>
    </row>
    <row r="31" spans="1:22" ht="38.25" hidden="1" customHeight="1" outlineLevel="4" x14ac:dyDescent="0.25">
      <c r="A31" s="3" t="s">
        <v>17</v>
      </c>
      <c r="B31" s="4" t="s">
        <v>28</v>
      </c>
      <c r="C31" s="4" t="s">
        <v>30</v>
      </c>
      <c r="D31" s="4" t="s">
        <v>18</v>
      </c>
      <c r="E31" s="4"/>
      <c r="F31" s="4"/>
      <c r="G31" s="7">
        <v>13091.12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>
        <v>0</v>
      </c>
      <c r="S31" s="7">
        <v>0</v>
      </c>
      <c r="T31" s="7">
        <v>13091.12</v>
      </c>
      <c r="U31" s="8" t="e">
        <f t="shared" si="1"/>
        <v>#DIV/0!</v>
      </c>
      <c r="V31" s="8"/>
    </row>
    <row r="32" spans="1:22" ht="15" hidden="1" customHeight="1" outlineLevel="3" x14ac:dyDescent="0.25">
      <c r="A32" s="3" t="s">
        <v>19</v>
      </c>
      <c r="B32" s="4" t="s">
        <v>28</v>
      </c>
      <c r="C32" s="4" t="s">
        <v>30</v>
      </c>
      <c r="D32" s="4" t="s">
        <v>20</v>
      </c>
      <c r="E32" s="4"/>
      <c r="F32" s="4"/>
      <c r="G32" s="7">
        <v>531.6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>
        <v>0</v>
      </c>
      <c r="S32" s="7">
        <v>0</v>
      </c>
      <c r="T32" s="7">
        <v>531.6</v>
      </c>
      <c r="U32" s="8" t="e">
        <f t="shared" si="1"/>
        <v>#DIV/0!</v>
      </c>
      <c r="V32" s="8"/>
    </row>
    <row r="33" spans="1:22" ht="15" hidden="1" customHeight="1" outlineLevel="4" x14ac:dyDescent="0.25">
      <c r="A33" s="3" t="s">
        <v>21</v>
      </c>
      <c r="B33" s="4" t="s">
        <v>28</v>
      </c>
      <c r="C33" s="4" t="s">
        <v>30</v>
      </c>
      <c r="D33" s="4" t="s">
        <v>22</v>
      </c>
      <c r="E33" s="4"/>
      <c r="F33" s="4"/>
      <c r="G33" s="7">
        <v>531.6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>
        <v>0</v>
      </c>
      <c r="S33" s="7">
        <v>0</v>
      </c>
      <c r="T33" s="7">
        <v>531.6</v>
      </c>
      <c r="U33" s="8" t="e">
        <f t="shared" si="1"/>
        <v>#DIV/0!</v>
      </c>
      <c r="V33" s="8"/>
    </row>
    <row r="34" spans="1:22" ht="38.25" hidden="1" customHeight="1" outlineLevel="2" x14ac:dyDescent="0.25">
      <c r="A34" s="3" t="s">
        <v>31</v>
      </c>
      <c r="B34" s="4" t="s">
        <v>28</v>
      </c>
      <c r="C34" s="4" t="s">
        <v>32</v>
      </c>
      <c r="D34" s="4"/>
      <c r="E34" s="4"/>
      <c r="F34" s="4"/>
      <c r="G34" s="7">
        <v>609745.72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>
        <v>0</v>
      </c>
      <c r="S34" s="7">
        <v>0</v>
      </c>
      <c r="T34" s="7">
        <v>609745.72</v>
      </c>
      <c r="U34" s="8" t="e">
        <f t="shared" si="1"/>
        <v>#DIV/0!</v>
      </c>
      <c r="V34" s="8"/>
    </row>
    <row r="35" spans="1:22" ht="63.75" hidden="1" customHeight="1" outlineLevel="3" x14ac:dyDescent="0.25">
      <c r="A35" s="3" t="s">
        <v>9</v>
      </c>
      <c r="B35" s="4" t="s">
        <v>28</v>
      </c>
      <c r="C35" s="4" t="s">
        <v>32</v>
      </c>
      <c r="D35" s="4" t="s">
        <v>10</v>
      </c>
      <c r="E35" s="4"/>
      <c r="F35" s="4"/>
      <c r="G35" s="7">
        <v>609745.72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>
        <v>0</v>
      </c>
      <c r="S35" s="7">
        <v>0</v>
      </c>
      <c r="T35" s="7">
        <v>609745.72</v>
      </c>
      <c r="U35" s="8" t="e">
        <f t="shared" si="1"/>
        <v>#DIV/0!</v>
      </c>
      <c r="V35" s="8"/>
    </row>
    <row r="36" spans="1:22" ht="25.5" hidden="1" customHeight="1" outlineLevel="4" x14ac:dyDescent="0.25">
      <c r="A36" s="3" t="s">
        <v>11</v>
      </c>
      <c r="B36" s="4" t="s">
        <v>28</v>
      </c>
      <c r="C36" s="4" t="s">
        <v>32</v>
      </c>
      <c r="D36" s="4" t="s">
        <v>12</v>
      </c>
      <c r="E36" s="4"/>
      <c r="F36" s="4"/>
      <c r="G36" s="7">
        <v>609745.72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>
        <v>0</v>
      </c>
      <c r="S36" s="7">
        <v>0</v>
      </c>
      <c r="T36" s="7">
        <v>609745.72</v>
      </c>
      <c r="U36" s="8" t="e">
        <f t="shared" si="1"/>
        <v>#DIV/0!</v>
      </c>
      <c r="V36" s="8"/>
    </row>
    <row r="37" spans="1:22" ht="25.5" outlineLevel="1" collapsed="1" x14ac:dyDescent="0.25">
      <c r="A37" s="3" t="s">
        <v>33</v>
      </c>
      <c r="B37" s="4" t="s">
        <v>34</v>
      </c>
      <c r="C37" s="4"/>
      <c r="D37" s="4"/>
      <c r="E37" s="4"/>
      <c r="F37" s="4"/>
      <c r="G37" s="7">
        <v>62800.53</v>
      </c>
      <c r="H37" s="7">
        <v>0</v>
      </c>
      <c r="I37" s="7"/>
      <c r="J37" s="7"/>
      <c r="K37" s="7"/>
      <c r="L37" s="7"/>
      <c r="M37" s="7"/>
      <c r="N37" s="7"/>
      <c r="O37" s="7"/>
      <c r="P37" s="7"/>
      <c r="Q37" s="7">
        <v>0</v>
      </c>
      <c r="R37" s="7">
        <v>0</v>
      </c>
      <c r="S37" s="7">
        <v>0</v>
      </c>
      <c r="T37" s="7">
        <v>62800.53</v>
      </c>
      <c r="U37" s="8" t="e">
        <f t="shared" si="1"/>
        <v>#DIV/0!</v>
      </c>
      <c r="V37" s="8">
        <f>Q37/Q328</f>
        <v>0</v>
      </c>
    </row>
    <row r="38" spans="1:22" ht="25.5" hidden="1" customHeight="1" outlineLevel="2" x14ac:dyDescent="0.25">
      <c r="A38" s="3" t="s">
        <v>35</v>
      </c>
      <c r="B38" s="4" t="s">
        <v>34</v>
      </c>
      <c r="C38" s="4" t="s">
        <v>36</v>
      </c>
      <c r="D38" s="4"/>
      <c r="E38" s="4"/>
      <c r="F38" s="4"/>
      <c r="G38" s="7">
        <v>62800.53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>
        <v>0</v>
      </c>
      <c r="S38" s="7">
        <v>0</v>
      </c>
      <c r="T38" s="7">
        <v>62800.53</v>
      </c>
      <c r="U38" s="8" t="e">
        <f t="shared" si="1"/>
        <v>#DIV/0!</v>
      </c>
      <c r="V38" s="8"/>
    </row>
    <row r="39" spans="1:22" ht="15" hidden="1" customHeight="1" outlineLevel="3" x14ac:dyDescent="0.25">
      <c r="A39" s="3" t="s">
        <v>19</v>
      </c>
      <c r="B39" s="4" t="s">
        <v>34</v>
      </c>
      <c r="C39" s="4" t="s">
        <v>36</v>
      </c>
      <c r="D39" s="4" t="s">
        <v>20</v>
      </c>
      <c r="E39" s="4"/>
      <c r="F39" s="4"/>
      <c r="G39" s="7">
        <v>62800.53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>
        <v>0</v>
      </c>
      <c r="S39" s="7">
        <v>0</v>
      </c>
      <c r="T39" s="7">
        <v>62800.53</v>
      </c>
      <c r="U39" s="8" t="e">
        <f t="shared" si="1"/>
        <v>#DIV/0!</v>
      </c>
      <c r="V39" s="8"/>
    </row>
    <row r="40" spans="1:22" ht="15" hidden="1" customHeight="1" outlineLevel="4" x14ac:dyDescent="0.25">
      <c r="A40" s="3" t="s">
        <v>37</v>
      </c>
      <c r="B40" s="4" t="s">
        <v>34</v>
      </c>
      <c r="C40" s="4" t="s">
        <v>36</v>
      </c>
      <c r="D40" s="4" t="s">
        <v>38</v>
      </c>
      <c r="E40" s="4"/>
      <c r="F40" s="4"/>
      <c r="G40" s="7">
        <v>62800.53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>
        <v>0</v>
      </c>
      <c r="S40" s="7">
        <v>0</v>
      </c>
      <c r="T40" s="7">
        <v>62800.53</v>
      </c>
      <c r="U40" s="8" t="e">
        <f t="shared" si="1"/>
        <v>#DIV/0!</v>
      </c>
      <c r="V40" s="8"/>
    </row>
    <row r="41" spans="1:22" outlineLevel="1" collapsed="1" x14ac:dyDescent="0.25">
      <c r="A41" s="3" t="s">
        <v>39</v>
      </c>
      <c r="B41" s="4" t="s">
        <v>40</v>
      </c>
      <c r="C41" s="4"/>
      <c r="D41" s="4"/>
      <c r="E41" s="4"/>
      <c r="F41" s="4"/>
      <c r="G41" s="7">
        <v>0</v>
      </c>
      <c r="H41" s="7">
        <v>20000</v>
      </c>
      <c r="I41" s="7"/>
      <c r="J41" s="7"/>
      <c r="K41" s="7"/>
      <c r="L41" s="7"/>
      <c r="M41" s="7"/>
      <c r="N41" s="7"/>
      <c r="O41" s="7"/>
      <c r="P41" s="7"/>
      <c r="Q41" s="7">
        <v>0</v>
      </c>
      <c r="R41" s="7">
        <v>0</v>
      </c>
      <c r="S41" s="7">
        <v>0</v>
      </c>
      <c r="T41" s="7">
        <v>0</v>
      </c>
      <c r="U41" s="8">
        <f t="shared" si="1"/>
        <v>0</v>
      </c>
      <c r="V41" s="8" t="s">
        <v>268</v>
      </c>
    </row>
    <row r="42" spans="1:22" ht="15" hidden="1" customHeight="1" outlineLevel="2" x14ac:dyDescent="0.25">
      <c r="A42" s="3" t="s">
        <v>41</v>
      </c>
      <c r="B42" s="4" t="s">
        <v>40</v>
      </c>
      <c r="C42" s="4" t="s">
        <v>42</v>
      </c>
      <c r="D42" s="4"/>
      <c r="E42" s="4"/>
      <c r="F42" s="4"/>
      <c r="G42" s="7">
        <v>0</v>
      </c>
      <c r="H42" s="7"/>
      <c r="I42" s="7"/>
      <c r="J42" s="7"/>
      <c r="K42" s="7"/>
      <c r="L42" s="7"/>
      <c r="M42" s="7"/>
      <c r="N42" s="7"/>
      <c r="O42" s="7"/>
      <c r="P42" s="7"/>
      <c r="Q42" s="7"/>
      <c r="R42" s="7">
        <v>0</v>
      </c>
      <c r="S42" s="7">
        <v>0</v>
      </c>
      <c r="T42" s="7">
        <v>0</v>
      </c>
      <c r="U42" s="8" t="e">
        <f t="shared" si="1"/>
        <v>#DIV/0!</v>
      </c>
      <c r="V42" s="8"/>
    </row>
    <row r="43" spans="1:22" ht="15" hidden="1" customHeight="1" outlineLevel="3" x14ac:dyDescent="0.25">
      <c r="A43" s="3" t="s">
        <v>19</v>
      </c>
      <c r="B43" s="4" t="s">
        <v>40</v>
      </c>
      <c r="C43" s="4" t="s">
        <v>42</v>
      </c>
      <c r="D43" s="4" t="s">
        <v>20</v>
      </c>
      <c r="E43" s="4"/>
      <c r="F43" s="4"/>
      <c r="G43" s="7">
        <v>0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>
        <v>0</v>
      </c>
      <c r="S43" s="7">
        <v>0</v>
      </c>
      <c r="T43" s="7">
        <v>0</v>
      </c>
      <c r="U43" s="8" t="e">
        <f t="shared" si="1"/>
        <v>#DIV/0!</v>
      </c>
      <c r="V43" s="8"/>
    </row>
    <row r="44" spans="1:22" ht="15" hidden="1" customHeight="1" outlineLevel="4" x14ac:dyDescent="0.25">
      <c r="A44" s="3" t="s">
        <v>43</v>
      </c>
      <c r="B44" s="4" t="s">
        <v>40</v>
      </c>
      <c r="C44" s="4" t="s">
        <v>42</v>
      </c>
      <c r="D44" s="4" t="s">
        <v>44</v>
      </c>
      <c r="E44" s="4"/>
      <c r="F44" s="4"/>
      <c r="G44" s="7">
        <v>0</v>
      </c>
      <c r="H44" s="7"/>
      <c r="I44" s="7"/>
      <c r="J44" s="7"/>
      <c r="K44" s="7"/>
      <c r="L44" s="7"/>
      <c r="M44" s="7"/>
      <c r="N44" s="7"/>
      <c r="O44" s="7"/>
      <c r="P44" s="7"/>
      <c r="Q44" s="7"/>
      <c r="R44" s="7">
        <v>0</v>
      </c>
      <c r="S44" s="7">
        <v>0</v>
      </c>
      <c r="T44" s="7">
        <v>0</v>
      </c>
      <c r="U44" s="8" t="e">
        <f t="shared" si="1"/>
        <v>#DIV/0!</v>
      </c>
      <c r="V44" s="8"/>
    </row>
    <row r="45" spans="1:22" outlineLevel="1" collapsed="1" x14ac:dyDescent="0.25">
      <c r="A45" s="3" t="s">
        <v>45</v>
      </c>
      <c r="B45" s="4" t="s">
        <v>46</v>
      </c>
      <c r="C45" s="4"/>
      <c r="D45" s="4"/>
      <c r="E45" s="4"/>
      <c r="F45" s="4"/>
      <c r="G45" s="7">
        <v>4509455.12</v>
      </c>
      <c r="H45" s="7">
        <v>7574963</v>
      </c>
      <c r="I45" s="7"/>
      <c r="J45" s="7"/>
      <c r="K45" s="7"/>
      <c r="L45" s="7"/>
      <c r="M45" s="7"/>
      <c r="N45" s="7"/>
      <c r="O45" s="7"/>
      <c r="P45" s="7"/>
      <c r="Q45" s="7">
        <v>5444594.4100000001</v>
      </c>
      <c r="R45" s="7">
        <v>0</v>
      </c>
      <c r="S45" s="7">
        <v>0</v>
      </c>
      <c r="T45" s="7">
        <v>4509455.12</v>
      </c>
      <c r="U45" s="8">
        <f t="shared" si="1"/>
        <v>0.71876184873774307</v>
      </c>
      <c r="V45" s="8">
        <f>Q45/Q328</f>
        <v>3.5230608128561512E-2</v>
      </c>
    </row>
    <row r="46" spans="1:22" ht="38.25" hidden="1" customHeight="1" outlineLevel="2" x14ac:dyDescent="0.25">
      <c r="A46" s="3" t="s">
        <v>13</v>
      </c>
      <c r="B46" s="4" t="s">
        <v>46</v>
      </c>
      <c r="C46" s="4" t="s">
        <v>14</v>
      </c>
      <c r="D46" s="4"/>
      <c r="E46" s="4"/>
      <c r="F46" s="4"/>
      <c r="G46" s="7">
        <v>816644.93</v>
      </c>
      <c r="H46" s="7">
        <v>1119515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1119515</v>
      </c>
      <c r="P46" s="7">
        <v>837534.41</v>
      </c>
      <c r="Q46" s="7">
        <v>816644.93</v>
      </c>
      <c r="R46" s="7">
        <v>0</v>
      </c>
      <c r="S46" s="7">
        <v>0</v>
      </c>
      <c r="T46" s="7">
        <v>816644.93</v>
      </c>
      <c r="U46" s="8">
        <f t="shared" si="1"/>
        <v>0.72946314252153843</v>
      </c>
      <c r="V46" s="8"/>
    </row>
    <row r="47" spans="1:22" ht="63.75" hidden="1" customHeight="1" outlineLevel="3" x14ac:dyDescent="0.25">
      <c r="A47" s="3" t="s">
        <v>9</v>
      </c>
      <c r="B47" s="4" t="s">
        <v>46</v>
      </c>
      <c r="C47" s="4" t="s">
        <v>14</v>
      </c>
      <c r="D47" s="4" t="s">
        <v>10</v>
      </c>
      <c r="E47" s="4"/>
      <c r="F47" s="4"/>
      <c r="G47" s="7">
        <v>736220.47</v>
      </c>
      <c r="H47" s="7">
        <v>962315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962315</v>
      </c>
      <c r="P47" s="7">
        <v>754257.44</v>
      </c>
      <c r="Q47" s="7">
        <v>736220.47</v>
      </c>
      <c r="R47" s="7">
        <v>0</v>
      </c>
      <c r="S47" s="7">
        <v>0</v>
      </c>
      <c r="T47" s="7">
        <v>736220.47</v>
      </c>
      <c r="U47" s="8">
        <f t="shared" si="1"/>
        <v>0.76505143326249714</v>
      </c>
      <c r="V47" s="8"/>
    </row>
    <row r="48" spans="1:22" ht="25.5" hidden="1" customHeight="1" outlineLevel="4" x14ac:dyDescent="0.25">
      <c r="A48" s="3" t="s">
        <v>11</v>
      </c>
      <c r="B48" s="4" t="s">
        <v>46</v>
      </c>
      <c r="C48" s="4" t="s">
        <v>14</v>
      </c>
      <c r="D48" s="4" t="s">
        <v>12</v>
      </c>
      <c r="E48" s="4"/>
      <c r="F48" s="4"/>
      <c r="G48" s="7">
        <v>736220.47</v>
      </c>
      <c r="H48" s="7">
        <v>962315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962315</v>
      </c>
      <c r="P48" s="7">
        <v>754257.44</v>
      </c>
      <c r="Q48" s="7">
        <v>736220.47</v>
      </c>
      <c r="R48" s="7">
        <v>0</v>
      </c>
      <c r="S48" s="7">
        <v>0</v>
      </c>
      <c r="T48" s="7">
        <v>736220.47</v>
      </c>
      <c r="U48" s="8">
        <f t="shared" si="1"/>
        <v>0.76505143326249714</v>
      </c>
      <c r="V48" s="8"/>
    </row>
    <row r="49" spans="1:22" ht="38.25" hidden="1" customHeight="1" outlineLevel="3" x14ac:dyDescent="0.25">
      <c r="A49" s="3" t="s">
        <v>15</v>
      </c>
      <c r="B49" s="4" t="s">
        <v>46</v>
      </c>
      <c r="C49" s="4" t="s">
        <v>14</v>
      </c>
      <c r="D49" s="4" t="s">
        <v>16</v>
      </c>
      <c r="E49" s="4"/>
      <c r="F49" s="4"/>
      <c r="G49" s="7">
        <v>79892.86</v>
      </c>
      <c r="H49" s="7">
        <v>156200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156200</v>
      </c>
      <c r="P49" s="7">
        <v>82745.37</v>
      </c>
      <c r="Q49" s="7">
        <v>79892.86</v>
      </c>
      <c r="R49" s="7">
        <v>0</v>
      </c>
      <c r="S49" s="7">
        <v>0</v>
      </c>
      <c r="T49" s="7">
        <v>79892.86</v>
      </c>
      <c r="U49" s="8">
        <f t="shared" si="1"/>
        <v>0.51147797695262487</v>
      </c>
      <c r="V49" s="8"/>
    </row>
    <row r="50" spans="1:22" ht="38.25" hidden="1" customHeight="1" outlineLevel="4" x14ac:dyDescent="0.25">
      <c r="A50" s="3" t="s">
        <v>17</v>
      </c>
      <c r="B50" s="4" t="s">
        <v>46</v>
      </c>
      <c r="C50" s="4" t="s">
        <v>14</v>
      </c>
      <c r="D50" s="4" t="s">
        <v>18</v>
      </c>
      <c r="E50" s="4"/>
      <c r="F50" s="4"/>
      <c r="G50" s="7">
        <v>79892.86</v>
      </c>
      <c r="H50" s="7">
        <v>156200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156200</v>
      </c>
      <c r="P50" s="7">
        <v>82745.37</v>
      </c>
      <c r="Q50" s="7">
        <v>79892.86</v>
      </c>
      <c r="R50" s="7">
        <v>0</v>
      </c>
      <c r="S50" s="7">
        <v>0</v>
      </c>
      <c r="T50" s="7">
        <v>79892.86</v>
      </c>
      <c r="U50" s="8">
        <f t="shared" si="1"/>
        <v>0.51147797695262487</v>
      </c>
      <c r="V50" s="8"/>
    </row>
    <row r="51" spans="1:22" ht="15" hidden="1" customHeight="1" outlineLevel="3" x14ac:dyDescent="0.25">
      <c r="A51" s="3" t="s">
        <v>19</v>
      </c>
      <c r="B51" s="4" t="s">
        <v>46</v>
      </c>
      <c r="C51" s="4" t="s">
        <v>14</v>
      </c>
      <c r="D51" s="4" t="s">
        <v>20</v>
      </c>
      <c r="E51" s="4"/>
      <c r="F51" s="4"/>
      <c r="G51" s="7">
        <v>531.6</v>
      </c>
      <c r="H51" s="7">
        <v>1000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1000</v>
      </c>
      <c r="P51" s="7">
        <v>531.6</v>
      </c>
      <c r="Q51" s="7">
        <v>531.6</v>
      </c>
      <c r="R51" s="7">
        <v>0</v>
      </c>
      <c r="S51" s="7">
        <v>0</v>
      </c>
      <c r="T51" s="7">
        <v>531.6</v>
      </c>
      <c r="U51" s="8">
        <f t="shared" si="1"/>
        <v>0.53160000000000007</v>
      </c>
      <c r="V51" s="8"/>
    </row>
    <row r="52" spans="1:22" ht="15" hidden="1" customHeight="1" outlineLevel="4" x14ac:dyDescent="0.25">
      <c r="A52" s="3" t="s">
        <v>21</v>
      </c>
      <c r="B52" s="4" t="s">
        <v>46</v>
      </c>
      <c r="C52" s="4" t="s">
        <v>14</v>
      </c>
      <c r="D52" s="4" t="s">
        <v>22</v>
      </c>
      <c r="E52" s="4"/>
      <c r="F52" s="4"/>
      <c r="G52" s="7">
        <v>531.6</v>
      </c>
      <c r="H52" s="7">
        <v>1000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1000</v>
      </c>
      <c r="P52" s="7">
        <v>531.6</v>
      </c>
      <c r="Q52" s="7">
        <v>531.6</v>
      </c>
      <c r="R52" s="7">
        <v>0</v>
      </c>
      <c r="S52" s="7">
        <v>0</v>
      </c>
      <c r="T52" s="7">
        <v>531.6</v>
      </c>
      <c r="U52" s="8">
        <f t="shared" si="1"/>
        <v>0.53160000000000007</v>
      </c>
      <c r="V52" s="8"/>
    </row>
    <row r="53" spans="1:22" ht="25.5" hidden="1" customHeight="1" outlineLevel="2" x14ac:dyDescent="0.25">
      <c r="A53" s="3" t="s">
        <v>47</v>
      </c>
      <c r="B53" s="4" t="s">
        <v>46</v>
      </c>
      <c r="C53" s="4" t="s">
        <v>48</v>
      </c>
      <c r="D53" s="4"/>
      <c r="E53" s="4"/>
      <c r="F53" s="4"/>
      <c r="G53" s="7">
        <v>254128.66</v>
      </c>
      <c r="H53" s="7">
        <v>254255.86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254128.66</v>
      </c>
      <c r="Q53" s="7">
        <v>254128.66</v>
      </c>
      <c r="R53" s="7">
        <v>0</v>
      </c>
      <c r="S53" s="7">
        <v>0</v>
      </c>
      <c r="T53" s="7">
        <v>254128.66</v>
      </c>
      <c r="U53" s="8">
        <f t="shared" si="1"/>
        <v>0.99949971654537295</v>
      </c>
      <c r="V53" s="8"/>
    </row>
    <row r="54" spans="1:22" ht="38.25" hidden="1" customHeight="1" outlineLevel="3" x14ac:dyDescent="0.25">
      <c r="A54" s="3" t="s">
        <v>15</v>
      </c>
      <c r="B54" s="4" t="s">
        <v>46</v>
      </c>
      <c r="C54" s="4" t="s">
        <v>48</v>
      </c>
      <c r="D54" s="4" t="s">
        <v>16</v>
      </c>
      <c r="E54" s="4"/>
      <c r="F54" s="4"/>
      <c r="G54" s="7">
        <v>254128.66</v>
      </c>
      <c r="H54" s="7">
        <v>254255.86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254128.66</v>
      </c>
      <c r="Q54" s="7">
        <v>254128.66</v>
      </c>
      <c r="R54" s="7">
        <v>0</v>
      </c>
      <c r="S54" s="7">
        <v>0</v>
      </c>
      <c r="T54" s="7">
        <v>254128.66</v>
      </c>
      <c r="U54" s="8">
        <f t="shared" si="1"/>
        <v>0.99949971654537295</v>
      </c>
      <c r="V54" s="8"/>
    </row>
    <row r="55" spans="1:22" ht="38.25" hidden="1" customHeight="1" outlineLevel="4" x14ac:dyDescent="0.25">
      <c r="A55" s="3" t="s">
        <v>17</v>
      </c>
      <c r="B55" s="4" t="s">
        <v>46</v>
      </c>
      <c r="C55" s="4" t="s">
        <v>48</v>
      </c>
      <c r="D55" s="4" t="s">
        <v>18</v>
      </c>
      <c r="E55" s="4"/>
      <c r="F55" s="4"/>
      <c r="G55" s="7">
        <v>254128.66</v>
      </c>
      <c r="H55" s="7">
        <v>254255.86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254128.66</v>
      </c>
      <c r="Q55" s="7">
        <v>254128.66</v>
      </c>
      <c r="R55" s="7">
        <v>0</v>
      </c>
      <c r="S55" s="7">
        <v>0</v>
      </c>
      <c r="T55" s="7">
        <v>254128.66</v>
      </c>
      <c r="U55" s="8">
        <f t="shared" si="1"/>
        <v>0.99949971654537295</v>
      </c>
      <c r="V55" s="8"/>
    </row>
    <row r="56" spans="1:22" ht="89.25" hidden="1" customHeight="1" outlineLevel="2" x14ac:dyDescent="0.25">
      <c r="A56" s="3" t="s">
        <v>49</v>
      </c>
      <c r="B56" s="4" t="s">
        <v>46</v>
      </c>
      <c r="C56" s="4" t="s">
        <v>50</v>
      </c>
      <c r="D56" s="4"/>
      <c r="E56" s="4"/>
      <c r="F56" s="4"/>
      <c r="G56" s="7">
        <v>217754.73</v>
      </c>
      <c r="H56" s="7">
        <v>326558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326558</v>
      </c>
      <c r="P56" s="7">
        <v>217754.73</v>
      </c>
      <c r="Q56" s="7">
        <v>217754.73</v>
      </c>
      <c r="R56" s="7">
        <v>0</v>
      </c>
      <c r="S56" s="7">
        <v>0</v>
      </c>
      <c r="T56" s="7">
        <v>217754.73</v>
      </c>
      <c r="U56" s="8">
        <f t="shared" si="1"/>
        <v>0.66681793127101463</v>
      </c>
      <c r="V56" s="8"/>
    </row>
    <row r="57" spans="1:22" ht="63.75" hidden="1" customHeight="1" outlineLevel="3" x14ac:dyDescent="0.25">
      <c r="A57" s="3" t="s">
        <v>9</v>
      </c>
      <c r="B57" s="4" t="s">
        <v>46</v>
      </c>
      <c r="C57" s="4" t="s">
        <v>50</v>
      </c>
      <c r="D57" s="4" t="s">
        <v>10</v>
      </c>
      <c r="E57" s="4"/>
      <c r="F57" s="4"/>
      <c r="G57" s="7">
        <v>216093.63</v>
      </c>
      <c r="H57" s="7">
        <v>317700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317700</v>
      </c>
      <c r="P57" s="7">
        <v>216093.63</v>
      </c>
      <c r="Q57" s="7">
        <v>216093.63</v>
      </c>
      <c r="R57" s="7">
        <v>0</v>
      </c>
      <c r="S57" s="7">
        <v>0</v>
      </c>
      <c r="T57" s="7">
        <v>216093.63</v>
      </c>
      <c r="U57" s="8">
        <f t="shared" si="1"/>
        <v>0.68018139754485363</v>
      </c>
      <c r="V57" s="8"/>
    </row>
    <row r="58" spans="1:22" ht="25.5" hidden="1" customHeight="1" outlineLevel="4" x14ac:dyDescent="0.25">
      <c r="A58" s="3" t="s">
        <v>11</v>
      </c>
      <c r="B58" s="4" t="s">
        <v>46</v>
      </c>
      <c r="C58" s="4" t="s">
        <v>50</v>
      </c>
      <c r="D58" s="4" t="s">
        <v>12</v>
      </c>
      <c r="E58" s="4"/>
      <c r="F58" s="4"/>
      <c r="G58" s="7">
        <v>216093.63</v>
      </c>
      <c r="H58" s="7">
        <v>317700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317700</v>
      </c>
      <c r="P58" s="7">
        <v>216093.63</v>
      </c>
      <c r="Q58" s="7">
        <v>216093.63</v>
      </c>
      <c r="R58" s="7">
        <v>0</v>
      </c>
      <c r="S58" s="7">
        <v>0</v>
      </c>
      <c r="T58" s="7">
        <v>216093.63</v>
      </c>
      <c r="U58" s="8">
        <f t="shared" si="1"/>
        <v>0.68018139754485363</v>
      </c>
      <c r="V58" s="8"/>
    </row>
    <row r="59" spans="1:22" ht="38.25" hidden="1" customHeight="1" outlineLevel="3" x14ac:dyDescent="0.25">
      <c r="A59" s="3" t="s">
        <v>15</v>
      </c>
      <c r="B59" s="4" t="s">
        <v>46</v>
      </c>
      <c r="C59" s="4" t="s">
        <v>50</v>
      </c>
      <c r="D59" s="4" t="s">
        <v>16</v>
      </c>
      <c r="E59" s="4"/>
      <c r="F59" s="4"/>
      <c r="G59" s="7">
        <v>1661.1</v>
      </c>
      <c r="H59" s="7">
        <v>8858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8858</v>
      </c>
      <c r="P59" s="7">
        <v>1661.1</v>
      </c>
      <c r="Q59" s="7">
        <v>1661.1</v>
      </c>
      <c r="R59" s="7">
        <v>0</v>
      </c>
      <c r="S59" s="7">
        <v>0</v>
      </c>
      <c r="T59" s="7">
        <v>1661.1</v>
      </c>
      <c r="U59" s="8">
        <f t="shared" si="1"/>
        <v>0.18752540076766763</v>
      </c>
      <c r="V59" s="8"/>
    </row>
    <row r="60" spans="1:22" ht="38.25" hidden="1" customHeight="1" outlineLevel="4" x14ac:dyDescent="0.25">
      <c r="A60" s="3" t="s">
        <v>17</v>
      </c>
      <c r="B60" s="4" t="s">
        <v>46</v>
      </c>
      <c r="C60" s="4" t="s">
        <v>50</v>
      </c>
      <c r="D60" s="4" t="s">
        <v>18</v>
      </c>
      <c r="E60" s="4"/>
      <c r="F60" s="4"/>
      <c r="G60" s="7">
        <v>1661.1</v>
      </c>
      <c r="H60" s="7">
        <v>8858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8858</v>
      </c>
      <c r="P60" s="7">
        <v>1661.1</v>
      </c>
      <c r="Q60" s="7">
        <v>1661.1</v>
      </c>
      <c r="R60" s="7">
        <v>0</v>
      </c>
      <c r="S60" s="7">
        <v>0</v>
      </c>
      <c r="T60" s="7">
        <v>1661.1</v>
      </c>
      <c r="U60" s="8">
        <f t="shared" si="1"/>
        <v>0.18752540076766763</v>
      </c>
      <c r="V60" s="8"/>
    </row>
    <row r="61" spans="1:22" ht="38.25" hidden="1" customHeight="1" outlineLevel="2" x14ac:dyDescent="0.25">
      <c r="A61" s="3" t="s">
        <v>51</v>
      </c>
      <c r="B61" s="4" t="s">
        <v>46</v>
      </c>
      <c r="C61" s="4" t="s">
        <v>52</v>
      </c>
      <c r="D61" s="4"/>
      <c r="E61" s="4"/>
      <c r="F61" s="4"/>
      <c r="G61" s="7">
        <v>1665453.58</v>
      </c>
      <c r="H61" s="7">
        <v>2220154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2220154</v>
      </c>
      <c r="P61" s="7">
        <v>1665453.58</v>
      </c>
      <c r="Q61" s="7">
        <v>1665453.58</v>
      </c>
      <c r="R61" s="7">
        <v>0</v>
      </c>
      <c r="S61" s="7">
        <v>0</v>
      </c>
      <c r="T61" s="7">
        <v>1665453.58</v>
      </c>
      <c r="U61" s="8">
        <f t="shared" si="1"/>
        <v>0.75015227772487858</v>
      </c>
      <c r="V61" s="8"/>
    </row>
    <row r="62" spans="1:22" ht="38.25" hidden="1" customHeight="1" outlineLevel="3" x14ac:dyDescent="0.25">
      <c r="A62" s="3" t="s">
        <v>53</v>
      </c>
      <c r="B62" s="4" t="s">
        <v>46</v>
      </c>
      <c r="C62" s="4" t="s">
        <v>52</v>
      </c>
      <c r="D62" s="4" t="s">
        <v>54</v>
      </c>
      <c r="E62" s="4"/>
      <c r="F62" s="4"/>
      <c r="G62" s="7">
        <v>1665453.58</v>
      </c>
      <c r="H62" s="7">
        <v>2220154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2220154</v>
      </c>
      <c r="P62" s="7">
        <v>1665453.58</v>
      </c>
      <c r="Q62" s="7">
        <v>1665453.58</v>
      </c>
      <c r="R62" s="7">
        <v>0</v>
      </c>
      <c r="S62" s="7">
        <v>0</v>
      </c>
      <c r="T62" s="7">
        <v>1665453.58</v>
      </c>
      <c r="U62" s="8">
        <f t="shared" si="1"/>
        <v>0.75015227772487858</v>
      </c>
      <c r="V62" s="8"/>
    </row>
    <row r="63" spans="1:22" ht="15" hidden="1" customHeight="1" outlineLevel="4" x14ac:dyDescent="0.25">
      <c r="A63" s="3" t="s">
        <v>55</v>
      </c>
      <c r="B63" s="4" t="s">
        <v>46</v>
      </c>
      <c r="C63" s="4" t="s">
        <v>52</v>
      </c>
      <c r="D63" s="4" t="s">
        <v>56</v>
      </c>
      <c r="E63" s="4"/>
      <c r="F63" s="4"/>
      <c r="G63" s="7">
        <v>1665453.58</v>
      </c>
      <c r="H63" s="7">
        <v>2220154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2220154</v>
      </c>
      <c r="P63" s="7">
        <v>1665453.58</v>
      </c>
      <c r="Q63" s="7">
        <v>1665453.58</v>
      </c>
      <c r="R63" s="7">
        <v>0</v>
      </c>
      <c r="S63" s="7">
        <v>0</v>
      </c>
      <c r="T63" s="7">
        <v>1665453.58</v>
      </c>
      <c r="U63" s="8">
        <f t="shared" si="1"/>
        <v>0.75015227772487858</v>
      </c>
      <c r="V63" s="8"/>
    </row>
    <row r="64" spans="1:22" ht="25.5" hidden="1" customHeight="1" outlineLevel="2" x14ac:dyDescent="0.25">
      <c r="A64" s="3" t="s">
        <v>57</v>
      </c>
      <c r="B64" s="4" t="s">
        <v>46</v>
      </c>
      <c r="C64" s="4" t="s">
        <v>58</v>
      </c>
      <c r="D64" s="4"/>
      <c r="E64" s="4"/>
      <c r="F64" s="4"/>
      <c r="G64" s="7">
        <v>0</v>
      </c>
      <c r="H64" s="7">
        <v>5000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5000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8">
        <f t="shared" si="1"/>
        <v>0</v>
      </c>
      <c r="V64" s="8"/>
    </row>
    <row r="65" spans="1:22" ht="38.25" hidden="1" customHeight="1" outlineLevel="3" x14ac:dyDescent="0.25">
      <c r="A65" s="3" t="s">
        <v>15</v>
      </c>
      <c r="B65" s="4" t="s">
        <v>46</v>
      </c>
      <c r="C65" s="4" t="s">
        <v>58</v>
      </c>
      <c r="D65" s="4" t="s">
        <v>16</v>
      </c>
      <c r="E65" s="4"/>
      <c r="F65" s="4"/>
      <c r="G65" s="7">
        <v>0</v>
      </c>
      <c r="H65" s="7">
        <v>5000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5000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8">
        <f t="shared" si="1"/>
        <v>0</v>
      </c>
      <c r="V65" s="8"/>
    </row>
    <row r="66" spans="1:22" ht="38.25" hidden="1" customHeight="1" outlineLevel="4" x14ac:dyDescent="0.25">
      <c r="A66" s="3" t="s">
        <v>17</v>
      </c>
      <c r="B66" s="4" t="s">
        <v>46</v>
      </c>
      <c r="C66" s="4" t="s">
        <v>58</v>
      </c>
      <c r="D66" s="4" t="s">
        <v>18</v>
      </c>
      <c r="E66" s="4"/>
      <c r="F66" s="4"/>
      <c r="G66" s="7">
        <v>0</v>
      </c>
      <c r="H66" s="7">
        <v>5000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5000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8">
        <f t="shared" si="1"/>
        <v>0</v>
      </c>
      <c r="V66" s="8"/>
    </row>
    <row r="67" spans="1:22" ht="38.25" hidden="1" customHeight="1" outlineLevel="2" x14ac:dyDescent="0.25">
      <c r="A67" s="3" t="s">
        <v>59</v>
      </c>
      <c r="B67" s="4" t="s">
        <v>46</v>
      </c>
      <c r="C67" s="4" t="s">
        <v>60</v>
      </c>
      <c r="D67" s="4"/>
      <c r="E67" s="4"/>
      <c r="F67" s="4"/>
      <c r="G67" s="7">
        <v>5000</v>
      </c>
      <c r="H67" s="7">
        <v>5000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5000</v>
      </c>
      <c r="P67" s="7">
        <v>5000</v>
      </c>
      <c r="Q67" s="7">
        <v>5000</v>
      </c>
      <c r="R67" s="7">
        <v>0</v>
      </c>
      <c r="S67" s="7">
        <v>0</v>
      </c>
      <c r="T67" s="7">
        <v>5000</v>
      </c>
      <c r="U67" s="8">
        <f t="shared" si="1"/>
        <v>1</v>
      </c>
      <c r="V67" s="8"/>
    </row>
    <row r="68" spans="1:22" ht="38.25" hidden="1" customHeight="1" outlineLevel="3" x14ac:dyDescent="0.25">
      <c r="A68" s="3" t="s">
        <v>15</v>
      </c>
      <c r="B68" s="4" t="s">
        <v>46</v>
      </c>
      <c r="C68" s="4" t="s">
        <v>60</v>
      </c>
      <c r="D68" s="4" t="s">
        <v>16</v>
      </c>
      <c r="E68" s="4"/>
      <c r="F68" s="4"/>
      <c r="G68" s="7">
        <v>5000</v>
      </c>
      <c r="H68" s="7">
        <v>5000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5000</v>
      </c>
      <c r="P68" s="7">
        <v>5000</v>
      </c>
      <c r="Q68" s="7">
        <v>5000</v>
      </c>
      <c r="R68" s="7">
        <v>0</v>
      </c>
      <c r="S68" s="7">
        <v>0</v>
      </c>
      <c r="T68" s="7">
        <v>5000</v>
      </c>
      <c r="U68" s="8">
        <f t="shared" si="1"/>
        <v>1</v>
      </c>
      <c r="V68" s="8"/>
    </row>
    <row r="69" spans="1:22" ht="38.25" hidden="1" customHeight="1" outlineLevel="4" x14ac:dyDescent="0.25">
      <c r="A69" s="3" t="s">
        <v>17</v>
      </c>
      <c r="B69" s="4" t="s">
        <v>46</v>
      </c>
      <c r="C69" s="4" t="s">
        <v>60</v>
      </c>
      <c r="D69" s="4" t="s">
        <v>18</v>
      </c>
      <c r="E69" s="4"/>
      <c r="F69" s="4"/>
      <c r="G69" s="7">
        <v>5000</v>
      </c>
      <c r="H69" s="7">
        <v>5000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5000</v>
      </c>
      <c r="P69" s="7">
        <v>5000</v>
      </c>
      <c r="Q69" s="7">
        <v>5000</v>
      </c>
      <c r="R69" s="7">
        <v>0</v>
      </c>
      <c r="S69" s="7">
        <v>0</v>
      </c>
      <c r="T69" s="7">
        <v>5000</v>
      </c>
      <c r="U69" s="8">
        <f t="shared" si="1"/>
        <v>1</v>
      </c>
      <c r="V69" s="8"/>
    </row>
    <row r="70" spans="1:22" ht="25.5" hidden="1" customHeight="1" outlineLevel="2" x14ac:dyDescent="0.25">
      <c r="A70" s="3" t="s">
        <v>61</v>
      </c>
      <c r="B70" s="4" t="s">
        <v>46</v>
      </c>
      <c r="C70" s="4" t="s">
        <v>62</v>
      </c>
      <c r="D70" s="4"/>
      <c r="E70" s="4"/>
      <c r="F70" s="4"/>
      <c r="G70" s="7">
        <v>0</v>
      </c>
      <c r="H70" s="7">
        <v>25000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5000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8">
        <f t="shared" ref="U70:U133" si="2">Q70/H70</f>
        <v>0</v>
      </c>
      <c r="V70" s="8"/>
    </row>
    <row r="71" spans="1:22" ht="38.25" hidden="1" customHeight="1" outlineLevel="3" x14ac:dyDescent="0.25">
      <c r="A71" s="3" t="s">
        <v>15</v>
      </c>
      <c r="B71" s="4" t="s">
        <v>46</v>
      </c>
      <c r="C71" s="4" t="s">
        <v>62</v>
      </c>
      <c r="D71" s="4" t="s">
        <v>16</v>
      </c>
      <c r="E71" s="4"/>
      <c r="F71" s="4"/>
      <c r="G71" s="7">
        <v>0</v>
      </c>
      <c r="H71" s="7">
        <v>25000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5000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8">
        <f t="shared" si="2"/>
        <v>0</v>
      </c>
      <c r="V71" s="8"/>
    </row>
    <row r="72" spans="1:22" ht="38.25" hidden="1" customHeight="1" outlineLevel="4" x14ac:dyDescent="0.25">
      <c r="A72" s="3" t="s">
        <v>17</v>
      </c>
      <c r="B72" s="4" t="s">
        <v>46</v>
      </c>
      <c r="C72" s="4" t="s">
        <v>62</v>
      </c>
      <c r="D72" s="4" t="s">
        <v>18</v>
      </c>
      <c r="E72" s="4"/>
      <c r="F72" s="4"/>
      <c r="G72" s="7">
        <v>0</v>
      </c>
      <c r="H72" s="7">
        <v>25000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5000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8">
        <f t="shared" si="2"/>
        <v>0</v>
      </c>
      <c r="V72" s="8"/>
    </row>
    <row r="73" spans="1:22" ht="38.25" hidden="1" customHeight="1" outlineLevel="2" x14ac:dyDescent="0.25">
      <c r="A73" s="3" t="s">
        <v>13</v>
      </c>
      <c r="B73" s="4" t="s">
        <v>46</v>
      </c>
      <c r="C73" s="4" t="s">
        <v>63</v>
      </c>
      <c r="D73" s="4"/>
      <c r="E73" s="4"/>
      <c r="F73" s="4"/>
      <c r="G73" s="7">
        <v>1410290.45</v>
      </c>
      <c r="H73" s="7">
        <v>2010915.8400000001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1950170</v>
      </c>
      <c r="P73" s="7">
        <v>1429101.97</v>
      </c>
      <c r="Q73" s="7">
        <v>1410290.45</v>
      </c>
      <c r="R73" s="7">
        <v>0</v>
      </c>
      <c r="S73" s="7">
        <v>0</v>
      </c>
      <c r="T73" s="7">
        <v>1410290.45</v>
      </c>
      <c r="U73" s="8">
        <f t="shared" si="2"/>
        <v>0.70131749024364931</v>
      </c>
      <c r="V73" s="8"/>
    </row>
    <row r="74" spans="1:22" ht="63.75" hidden="1" customHeight="1" outlineLevel="3" x14ac:dyDescent="0.25">
      <c r="A74" s="3" t="s">
        <v>9</v>
      </c>
      <c r="B74" s="4" t="s">
        <v>46</v>
      </c>
      <c r="C74" s="4" t="s">
        <v>63</v>
      </c>
      <c r="D74" s="4" t="s">
        <v>10</v>
      </c>
      <c r="E74" s="4"/>
      <c r="F74" s="4"/>
      <c r="G74" s="7">
        <v>1308026.8899999999</v>
      </c>
      <c r="H74" s="7">
        <v>1861305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1861305</v>
      </c>
      <c r="P74" s="7">
        <v>1315073.3899999999</v>
      </c>
      <c r="Q74" s="7">
        <v>1308026.8899999999</v>
      </c>
      <c r="R74" s="7">
        <v>0</v>
      </c>
      <c r="S74" s="7">
        <v>0</v>
      </c>
      <c r="T74" s="7">
        <v>1308026.8899999999</v>
      </c>
      <c r="U74" s="8">
        <f t="shared" si="2"/>
        <v>0.70274720693277026</v>
      </c>
      <c r="V74" s="8"/>
    </row>
    <row r="75" spans="1:22" ht="25.5" hidden="1" customHeight="1" outlineLevel="4" x14ac:dyDescent="0.25">
      <c r="A75" s="3" t="s">
        <v>11</v>
      </c>
      <c r="B75" s="4" t="s">
        <v>46</v>
      </c>
      <c r="C75" s="4" t="s">
        <v>63</v>
      </c>
      <c r="D75" s="4" t="s">
        <v>12</v>
      </c>
      <c r="E75" s="4"/>
      <c r="F75" s="4"/>
      <c r="G75" s="7">
        <v>1308026.8899999999</v>
      </c>
      <c r="H75" s="7">
        <v>1861305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1861305</v>
      </c>
      <c r="P75" s="7">
        <v>1315073.3899999999</v>
      </c>
      <c r="Q75" s="7">
        <v>1308026.8899999999</v>
      </c>
      <c r="R75" s="7">
        <v>0</v>
      </c>
      <c r="S75" s="7">
        <v>0</v>
      </c>
      <c r="T75" s="7">
        <v>1308026.8899999999</v>
      </c>
      <c r="U75" s="8">
        <f t="shared" si="2"/>
        <v>0.70274720693277026</v>
      </c>
      <c r="V75" s="8"/>
    </row>
    <row r="76" spans="1:22" ht="38.25" hidden="1" customHeight="1" outlineLevel="3" x14ac:dyDescent="0.25">
      <c r="A76" s="3" t="s">
        <v>15</v>
      </c>
      <c r="B76" s="4" t="s">
        <v>46</v>
      </c>
      <c r="C76" s="4" t="s">
        <v>63</v>
      </c>
      <c r="D76" s="4" t="s">
        <v>16</v>
      </c>
      <c r="E76" s="4"/>
      <c r="F76" s="4"/>
      <c r="G76" s="7">
        <v>96491.05</v>
      </c>
      <c r="H76" s="7">
        <v>141184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86184</v>
      </c>
      <c r="P76" s="7">
        <v>106601.74</v>
      </c>
      <c r="Q76" s="7">
        <v>96491.05</v>
      </c>
      <c r="R76" s="7">
        <v>0</v>
      </c>
      <c r="S76" s="7">
        <v>0</v>
      </c>
      <c r="T76" s="7">
        <v>96491.05</v>
      </c>
      <c r="U76" s="8">
        <f t="shared" si="2"/>
        <v>0.68344182060290115</v>
      </c>
      <c r="V76" s="8"/>
    </row>
    <row r="77" spans="1:22" ht="38.25" hidden="1" customHeight="1" outlineLevel="4" x14ac:dyDescent="0.25">
      <c r="A77" s="3" t="s">
        <v>17</v>
      </c>
      <c r="B77" s="4" t="s">
        <v>46</v>
      </c>
      <c r="C77" s="4" t="s">
        <v>63</v>
      </c>
      <c r="D77" s="4" t="s">
        <v>18</v>
      </c>
      <c r="E77" s="4"/>
      <c r="F77" s="4"/>
      <c r="G77" s="7">
        <v>96491.05</v>
      </c>
      <c r="H77" s="7">
        <v>141184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86184</v>
      </c>
      <c r="P77" s="7">
        <v>106601.74</v>
      </c>
      <c r="Q77" s="7">
        <v>96491.05</v>
      </c>
      <c r="R77" s="7">
        <v>0</v>
      </c>
      <c r="S77" s="7">
        <v>0</v>
      </c>
      <c r="T77" s="7">
        <v>96491.05</v>
      </c>
      <c r="U77" s="8">
        <f t="shared" si="2"/>
        <v>0.68344182060290115</v>
      </c>
      <c r="V77" s="8"/>
    </row>
    <row r="78" spans="1:22" ht="15" hidden="1" customHeight="1" outlineLevel="3" x14ac:dyDescent="0.25">
      <c r="A78" s="3" t="s">
        <v>19</v>
      </c>
      <c r="B78" s="4" t="s">
        <v>46</v>
      </c>
      <c r="C78" s="4" t="s">
        <v>63</v>
      </c>
      <c r="D78" s="4" t="s">
        <v>20</v>
      </c>
      <c r="E78" s="4"/>
      <c r="F78" s="4"/>
      <c r="G78" s="7">
        <v>5772.51</v>
      </c>
      <c r="H78" s="7">
        <v>8426.84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2681</v>
      </c>
      <c r="P78" s="7">
        <v>7426.84</v>
      </c>
      <c r="Q78" s="7">
        <v>5772.51</v>
      </c>
      <c r="R78" s="7">
        <v>0</v>
      </c>
      <c r="S78" s="7">
        <v>0</v>
      </c>
      <c r="T78" s="7">
        <v>5772.51</v>
      </c>
      <c r="U78" s="8">
        <f t="shared" si="2"/>
        <v>0.68501478608826083</v>
      </c>
      <c r="V78" s="8"/>
    </row>
    <row r="79" spans="1:22" ht="15" hidden="1" customHeight="1" outlineLevel="4" x14ac:dyDescent="0.25">
      <c r="A79" s="3" t="s">
        <v>21</v>
      </c>
      <c r="B79" s="4" t="s">
        <v>46</v>
      </c>
      <c r="C79" s="4" t="s">
        <v>63</v>
      </c>
      <c r="D79" s="4" t="s">
        <v>22</v>
      </c>
      <c r="E79" s="4"/>
      <c r="F79" s="4"/>
      <c r="G79" s="7">
        <v>5772.51</v>
      </c>
      <c r="H79" s="7">
        <v>8426.84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2681</v>
      </c>
      <c r="P79" s="7">
        <v>7426.84</v>
      </c>
      <c r="Q79" s="7">
        <v>5772.51</v>
      </c>
      <c r="R79" s="7">
        <v>0</v>
      </c>
      <c r="S79" s="7">
        <v>0</v>
      </c>
      <c r="T79" s="7">
        <v>5772.51</v>
      </c>
      <c r="U79" s="8">
        <f t="shared" si="2"/>
        <v>0.68501478608826083</v>
      </c>
      <c r="V79" s="8"/>
    </row>
    <row r="80" spans="1:22" ht="25.5" hidden="1" customHeight="1" outlineLevel="2" x14ac:dyDescent="0.25">
      <c r="A80" s="3" t="s">
        <v>64</v>
      </c>
      <c r="B80" s="4" t="s">
        <v>46</v>
      </c>
      <c r="C80" s="4" t="s">
        <v>65</v>
      </c>
      <c r="D80" s="4"/>
      <c r="E80" s="4"/>
      <c r="F80" s="4"/>
      <c r="G80" s="7">
        <v>75182.77</v>
      </c>
      <c r="H80" s="7">
        <v>76676.2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10284</v>
      </c>
      <c r="P80" s="7">
        <v>76676.2</v>
      </c>
      <c r="Q80" s="7">
        <v>75182.77</v>
      </c>
      <c r="R80" s="7">
        <v>0</v>
      </c>
      <c r="S80" s="7">
        <v>0</v>
      </c>
      <c r="T80" s="7">
        <v>75182.77</v>
      </c>
      <c r="U80" s="8">
        <f t="shared" si="2"/>
        <v>0.98052290019588872</v>
      </c>
      <c r="V80" s="8"/>
    </row>
    <row r="81" spans="1:22" ht="15" hidden="1" customHeight="1" outlineLevel="3" x14ac:dyDescent="0.25">
      <c r="A81" s="3" t="s">
        <v>19</v>
      </c>
      <c r="B81" s="4" t="s">
        <v>46</v>
      </c>
      <c r="C81" s="4" t="s">
        <v>65</v>
      </c>
      <c r="D81" s="4" t="s">
        <v>20</v>
      </c>
      <c r="E81" s="4"/>
      <c r="F81" s="4"/>
      <c r="G81" s="7">
        <v>75182.77</v>
      </c>
      <c r="H81" s="7">
        <v>76676.2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10284</v>
      </c>
      <c r="P81" s="7">
        <v>76676.2</v>
      </c>
      <c r="Q81" s="7">
        <v>75182.77</v>
      </c>
      <c r="R81" s="7">
        <v>0</v>
      </c>
      <c r="S81" s="7">
        <v>0</v>
      </c>
      <c r="T81" s="7">
        <v>75182.77</v>
      </c>
      <c r="U81" s="8">
        <f t="shared" si="2"/>
        <v>0.98052290019588872</v>
      </c>
      <c r="V81" s="8"/>
    </row>
    <row r="82" spans="1:22" ht="15" hidden="1" customHeight="1" outlineLevel="4" x14ac:dyDescent="0.25">
      <c r="A82" s="3" t="s">
        <v>21</v>
      </c>
      <c r="B82" s="4" t="s">
        <v>46</v>
      </c>
      <c r="C82" s="4" t="s">
        <v>65</v>
      </c>
      <c r="D82" s="4" t="s">
        <v>22</v>
      </c>
      <c r="E82" s="4"/>
      <c r="F82" s="4"/>
      <c r="G82" s="7">
        <v>75182.77</v>
      </c>
      <c r="H82" s="7">
        <v>76676.2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10284</v>
      </c>
      <c r="P82" s="7">
        <v>76676.2</v>
      </c>
      <c r="Q82" s="7">
        <v>75182.77</v>
      </c>
      <c r="R82" s="7">
        <v>0</v>
      </c>
      <c r="S82" s="7">
        <v>0</v>
      </c>
      <c r="T82" s="7">
        <v>75182.77</v>
      </c>
      <c r="U82" s="8">
        <f t="shared" si="2"/>
        <v>0.98052290019588872</v>
      </c>
      <c r="V82" s="8"/>
    </row>
    <row r="83" spans="1:22" ht="25.5" hidden="1" customHeight="1" outlineLevel="2" x14ac:dyDescent="0.25">
      <c r="A83" s="3" t="s">
        <v>66</v>
      </c>
      <c r="B83" s="4" t="s">
        <v>46</v>
      </c>
      <c r="C83" s="4" t="s">
        <v>67</v>
      </c>
      <c r="D83" s="4"/>
      <c r="E83" s="4"/>
      <c r="F83" s="4"/>
      <c r="G83" s="7">
        <v>65000</v>
      </c>
      <c r="H83" s="7">
        <v>65000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65000</v>
      </c>
      <c r="P83" s="7">
        <v>65000</v>
      </c>
      <c r="Q83" s="7">
        <v>65000</v>
      </c>
      <c r="R83" s="7">
        <v>0</v>
      </c>
      <c r="S83" s="7">
        <v>0</v>
      </c>
      <c r="T83" s="7">
        <v>65000</v>
      </c>
      <c r="U83" s="8">
        <f t="shared" si="2"/>
        <v>1</v>
      </c>
      <c r="V83" s="8"/>
    </row>
    <row r="84" spans="1:22" ht="15" hidden="1" customHeight="1" outlineLevel="3" x14ac:dyDescent="0.25">
      <c r="A84" s="3" t="s">
        <v>19</v>
      </c>
      <c r="B84" s="4" t="s">
        <v>46</v>
      </c>
      <c r="C84" s="4" t="s">
        <v>67</v>
      </c>
      <c r="D84" s="4" t="s">
        <v>20</v>
      </c>
      <c r="E84" s="4"/>
      <c r="F84" s="4"/>
      <c r="G84" s="7">
        <v>65000</v>
      </c>
      <c r="H84" s="7">
        <v>65000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65000</v>
      </c>
      <c r="P84" s="7">
        <v>65000</v>
      </c>
      <c r="Q84" s="7">
        <v>65000</v>
      </c>
      <c r="R84" s="7">
        <v>0</v>
      </c>
      <c r="S84" s="7">
        <v>0</v>
      </c>
      <c r="T84" s="7">
        <v>65000</v>
      </c>
      <c r="U84" s="8">
        <f t="shared" si="2"/>
        <v>1</v>
      </c>
      <c r="V84" s="8"/>
    </row>
    <row r="85" spans="1:22" ht="15" hidden="1" customHeight="1" outlineLevel="4" x14ac:dyDescent="0.25">
      <c r="A85" s="3" t="s">
        <v>21</v>
      </c>
      <c r="B85" s="4" t="s">
        <v>46</v>
      </c>
      <c r="C85" s="4" t="s">
        <v>67</v>
      </c>
      <c r="D85" s="4" t="s">
        <v>22</v>
      </c>
      <c r="E85" s="4"/>
      <c r="F85" s="4"/>
      <c r="G85" s="7">
        <v>65000</v>
      </c>
      <c r="H85" s="7">
        <v>65000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65000</v>
      </c>
      <c r="P85" s="7">
        <v>65000</v>
      </c>
      <c r="Q85" s="7">
        <v>65000</v>
      </c>
      <c r="R85" s="7">
        <v>0</v>
      </c>
      <c r="S85" s="7">
        <v>0</v>
      </c>
      <c r="T85" s="7">
        <v>65000</v>
      </c>
      <c r="U85" s="8">
        <f t="shared" si="2"/>
        <v>1</v>
      </c>
      <c r="V85" s="8"/>
    </row>
    <row r="86" spans="1:22" collapsed="1" x14ac:dyDescent="0.25">
      <c r="A86" s="18" t="s">
        <v>68</v>
      </c>
      <c r="B86" s="19" t="s">
        <v>69</v>
      </c>
      <c r="C86" s="19"/>
      <c r="D86" s="19"/>
      <c r="E86" s="19"/>
      <c r="F86" s="19"/>
      <c r="G86" s="20">
        <v>679318.81</v>
      </c>
      <c r="H86" s="20">
        <f>H87</f>
        <v>1022203</v>
      </c>
      <c r="I86" s="20">
        <f t="shared" ref="I86:Q86" si="3">I87</f>
        <v>0</v>
      </c>
      <c r="J86" s="20">
        <f t="shared" si="3"/>
        <v>0</v>
      </c>
      <c r="K86" s="20">
        <f t="shared" si="3"/>
        <v>0</v>
      </c>
      <c r="L86" s="20">
        <f t="shared" si="3"/>
        <v>0</v>
      </c>
      <c r="M86" s="20">
        <f t="shared" si="3"/>
        <v>0</v>
      </c>
      <c r="N86" s="20">
        <f t="shared" si="3"/>
        <v>0</v>
      </c>
      <c r="O86" s="20">
        <f t="shared" si="3"/>
        <v>0</v>
      </c>
      <c r="P86" s="20">
        <f t="shared" si="3"/>
        <v>0</v>
      </c>
      <c r="Q86" s="20">
        <f t="shared" si="3"/>
        <v>697593.75</v>
      </c>
      <c r="R86" s="20">
        <v>0</v>
      </c>
      <c r="S86" s="20">
        <v>0</v>
      </c>
      <c r="T86" s="20">
        <v>679318.81</v>
      </c>
      <c r="U86" s="21">
        <f t="shared" si="2"/>
        <v>0.68244150134562309</v>
      </c>
      <c r="V86" s="21">
        <f>Q86/Q328</f>
        <v>4.5139546104745951E-3</v>
      </c>
    </row>
    <row r="87" spans="1:22" ht="25.5" outlineLevel="1" x14ac:dyDescent="0.25">
      <c r="A87" s="3" t="s">
        <v>70</v>
      </c>
      <c r="B87" s="4" t="s">
        <v>71</v>
      </c>
      <c r="C87" s="4"/>
      <c r="D87" s="4"/>
      <c r="E87" s="4"/>
      <c r="F87" s="4"/>
      <c r="G87" s="7">
        <v>679318.81</v>
      </c>
      <c r="H87" s="7">
        <v>1022203</v>
      </c>
      <c r="I87" s="7"/>
      <c r="J87" s="7"/>
      <c r="K87" s="7"/>
      <c r="L87" s="7"/>
      <c r="M87" s="7"/>
      <c r="N87" s="7"/>
      <c r="O87" s="7"/>
      <c r="P87" s="7"/>
      <c r="Q87" s="7">
        <v>697593.75</v>
      </c>
      <c r="R87" s="7">
        <v>0</v>
      </c>
      <c r="S87" s="7">
        <v>0</v>
      </c>
      <c r="T87" s="7">
        <v>679318.81</v>
      </c>
      <c r="U87" s="8">
        <f t="shared" si="2"/>
        <v>0.68244150134562309</v>
      </c>
      <c r="V87" s="8">
        <f>Q87/Q328</f>
        <v>4.5139546104745951E-3</v>
      </c>
    </row>
    <row r="88" spans="1:22" ht="38.25" hidden="1" customHeight="1" outlineLevel="2" x14ac:dyDescent="0.25">
      <c r="A88" s="3" t="s">
        <v>72</v>
      </c>
      <c r="B88" s="4" t="s">
        <v>71</v>
      </c>
      <c r="C88" s="4" t="s">
        <v>73</v>
      </c>
      <c r="D88" s="4"/>
      <c r="E88" s="4"/>
      <c r="F88" s="4"/>
      <c r="G88" s="7">
        <v>144009.31</v>
      </c>
      <c r="H88" s="7">
        <v>198263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178436</v>
      </c>
      <c r="P88" s="7">
        <v>144009.31</v>
      </c>
      <c r="Q88" s="7">
        <v>144009.31</v>
      </c>
      <c r="R88" s="7">
        <v>0</v>
      </c>
      <c r="S88" s="7">
        <v>0</v>
      </c>
      <c r="T88" s="7">
        <v>144009.31</v>
      </c>
      <c r="U88" s="8">
        <f t="shared" si="2"/>
        <v>0.72635494267715106</v>
      </c>
      <c r="V88" s="8"/>
    </row>
    <row r="89" spans="1:22" ht="63.75" hidden="1" customHeight="1" outlineLevel="3" x14ac:dyDescent="0.25">
      <c r="A89" s="3" t="s">
        <v>9</v>
      </c>
      <c r="B89" s="4" t="s">
        <v>71</v>
      </c>
      <c r="C89" s="4" t="s">
        <v>73</v>
      </c>
      <c r="D89" s="4" t="s">
        <v>10</v>
      </c>
      <c r="E89" s="4"/>
      <c r="F89" s="4"/>
      <c r="G89" s="7">
        <v>144009.31</v>
      </c>
      <c r="H89" s="7">
        <v>188263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178436</v>
      </c>
      <c r="P89" s="7">
        <v>144009.31</v>
      </c>
      <c r="Q89" s="7">
        <v>144009.31</v>
      </c>
      <c r="R89" s="7">
        <v>0</v>
      </c>
      <c r="S89" s="7">
        <v>0</v>
      </c>
      <c r="T89" s="7">
        <v>144009.31</v>
      </c>
      <c r="U89" s="8">
        <f t="shared" si="2"/>
        <v>0.76493687022941315</v>
      </c>
      <c r="V89" s="8"/>
    </row>
    <row r="90" spans="1:22" ht="25.5" hidden="1" customHeight="1" outlineLevel="4" x14ac:dyDescent="0.25">
      <c r="A90" s="3" t="s">
        <v>11</v>
      </c>
      <c r="B90" s="4" t="s">
        <v>71</v>
      </c>
      <c r="C90" s="4" t="s">
        <v>73</v>
      </c>
      <c r="D90" s="4" t="s">
        <v>12</v>
      </c>
      <c r="E90" s="4"/>
      <c r="F90" s="4"/>
      <c r="G90" s="7">
        <v>144009.31</v>
      </c>
      <c r="H90" s="7">
        <v>188263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178436</v>
      </c>
      <c r="P90" s="7">
        <v>144009.31</v>
      </c>
      <c r="Q90" s="7">
        <v>144009.31</v>
      </c>
      <c r="R90" s="7">
        <v>0</v>
      </c>
      <c r="S90" s="7">
        <v>0</v>
      </c>
      <c r="T90" s="7">
        <v>144009.31</v>
      </c>
      <c r="U90" s="8">
        <f t="shared" si="2"/>
        <v>0.76493687022941315</v>
      </c>
      <c r="V90" s="8"/>
    </row>
    <row r="91" spans="1:22" ht="38.25" hidden="1" customHeight="1" outlineLevel="3" x14ac:dyDescent="0.25">
      <c r="A91" s="3" t="s">
        <v>15</v>
      </c>
      <c r="B91" s="4" t="s">
        <v>71</v>
      </c>
      <c r="C91" s="4" t="s">
        <v>73</v>
      </c>
      <c r="D91" s="4" t="s">
        <v>16</v>
      </c>
      <c r="E91" s="4"/>
      <c r="F91" s="4"/>
      <c r="G91" s="7">
        <v>0</v>
      </c>
      <c r="H91" s="7">
        <v>10000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8">
        <f t="shared" si="2"/>
        <v>0</v>
      </c>
      <c r="V91" s="8"/>
    </row>
    <row r="92" spans="1:22" ht="38.25" hidden="1" customHeight="1" outlineLevel="4" x14ac:dyDescent="0.25">
      <c r="A92" s="3" t="s">
        <v>17</v>
      </c>
      <c r="B92" s="4" t="s">
        <v>71</v>
      </c>
      <c r="C92" s="4" t="s">
        <v>73</v>
      </c>
      <c r="D92" s="4" t="s">
        <v>18</v>
      </c>
      <c r="E92" s="4"/>
      <c r="F92" s="4"/>
      <c r="G92" s="7">
        <v>0</v>
      </c>
      <c r="H92" s="7">
        <v>10000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8">
        <f t="shared" si="2"/>
        <v>0</v>
      </c>
      <c r="V92" s="8"/>
    </row>
    <row r="93" spans="1:22" ht="38.25" hidden="1" customHeight="1" outlineLevel="2" x14ac:dyDescent="0.25">
      <c r="A93" s="3" t="s">
        <v>72</v>
      </c>
      <c r="B93" s="4" t="s">
        <v>71</v>
      </c>
      <c r="C93" s="4" t="s">
        <v>74</v>
      </c>
      <c r="D93" s="4"/>
      <c r="E93" s="4"/>
      <c r="F93" s="4"/>
      <c r="G93" s="7">
        <v>535309.5</v>
      </c>
      <c r="H93" s="7">
        <v>713746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713746</v>
      </c>
      <c r="P93" s="7">
        <v>535309.5</v>
      </c>
      <c r="Q93" s="7">
        <v>535309.5</v>
      </c>
      <c r="R93" s="7">
        <v>0</v>
      </c>
      <c r="S93" s="7">
        <v>0</v>
      </c>
      <c r="T93" s="7">
        <v>535309.5</v>
      </c>
      <c r="U93" s="8">
        <f t="shared" si="2"/>
        <v>0.75</v>
      </c>
      <c r="V93" s="8"/>
    </row>
    <row r="94" spans="1:22" ht="15" hidden="1" customHeight="1" outlineLevel="3" x14ac:dyDescent="0.25">
      <c r="A94" s="3" t="s">
        <v>75</v>
      </c>
      <c r="B94" s="4" t="s">
        <v>71</v>
      </c>
      <c r="C94" s="4" t="s">
        <v>74</v>
      </c>
      <c r="D94" s="4" t="s">
        <v>76</v>
      </c>
      <c r="E94" s="4"/>
      <c r="F94" s="4"/>
      <c r="G94" s="7">
        <v>535309.5</v>
      </c>
      <c r="H94" s="7">
        <v>713746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713746</v>
      </c>
      <c r="P94" s="7">
        <v>535309.5</v>
      </c>
      <c r="Q94" s="7">
        <v>535309.5</v>
      </c>
      <c r="R94" s="7">
        <v>0</v>
      </c>
      <c r="S94" s="7">
        <v>0</v>
      </c>
      <c r="T94" s="7">
        <v>535309.5</v>
      </c>
      <c r="U94" s="8">
        <f t="shared" si="2"/>
        <v>0.75</v>
      </c>
      <c r="V94" s="8"/>
    </row>
    <row r="95" spans="1:22" ht="15" hidden="1" customHeight="1" outlineLevel="4" x14ac:dyDescent="0.25">
      <c r="A95" s="3" t="s">
        <v>77</v>
      </c>
      <c r="B95" s="4" t="s">
        <v>71</v>
      </c>
      <c r="C95" s="4" t="s">
        <v>74</v>
      </c>
      <c r="D95" s="4" t="s">
        <v>78</v>
      </c>
      <c r="E95" s="4"/>
      <c r="F95" s="4"/>
      <c r="G95" s="7">
        <v>535309.5</v>
      </c>
      <c r="H95" s="7">
        <v>713746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713746</v>
      </c>
      <c r="P95" s="7">
        <v>535309.5</v>
      </c>
      <c r="Q95" s="7">
        <v>535309.5</v>
      </c>
      <c r="R95" s="7">
        <v>0</v>
      </c>
      <c r="S95" s="7">
        <v>0</v>
      </c>
      <c r="T95" s="7">
        <v>535309.5</v>
      </c>
      <c r="U95" s="8">
        <f t="shared" si="2"/>
        <v>0.75</v>
      </c>
      <c r="V95" s="8"/>
    </row>
    <row r="96" spans="1:22" ht="25.5" collapsed="1" x14ac:dyDescent="0.25">
      <c r="A96" s="38" t="s">
        <v>79</v>
      </c>
      <c r="B96" s="39" t="s">
        <v>80</v>
      </c>
      <c r="C96" s="39"/>
      <c r="D96" s="39"/>
      <c r="E96" s="39"/>
      <c r="F96" s="39"/>
      <c r="G96" s="40">
        <v>1576158.56</v>
      </c>
      <c r="H96" s="40">
        <f>H97</f>
        <v>2906167</v>
      </c>
      <c r="I96" s="40">
        <f t="shared" ref="I96:Q96" si="4">I97</f>
        <v>0</v>
      </c>
      <c r="J96" s="40">
        <f t="shared" si="4"/>
        <v>0</v>
      </c>
      <c r="K96" s="40">
        <f t="shared" si="4"/>
        <v>0</v>
      </c>
      <c r="L96" s="40">
        <f t="shared" si="4"/>
        <v>0</v>
      </c>
      <c r="M96" s="40">
        <f t="shared" si="4"/>
        <v>0</v>
      </c>
      <c r="N96" s="40">
        <f t="shared" si="4"/>
        <v>0</v>
      </c>
      <c r="O96" s="40">
        <f t="shared" si="4"/>
        <v>0</v>
      </c>
      <c r="P96" s="40">
        <f t="shared" si="4"/>
        <v>0</v>
      </c>
      <c r="Q96" s="40">
        <f t="shared" si="4"/>
        <v>1960483.02</v>
      </c>
      <c r="R96" s="40">
        <v>0</v>
      </c>
      <c r="S96" s="40">
        <v>0</v>
      </c>
      <c r="T96" s="40">
        <v>1576158.56</v>
      </c>
      <c r="U96" s="41">
        <f t="shared" si="2"/>
        <v>0.67459406840694291</v>
      </c>
      <c r="V96" s="41">
        <f>Q96/Q328</f>
        <v>1.2685795087593829E-2</v>
      </c>
    </row>
    <row r="97" spans="1:22" ht="38.25" outlineLevel="1" x14ac:dyDescent="0.25">
      <c r="A97" s="3" t="s">
        <v>81</v>
      </c>
      <c r="B97" s="4" t="s">
        <v>82</v>
      </c>
      <c r="C97" s="4"/>
      <c r="D97" s="4"/>
      <c r="E97" s="4"/>
      <c r="F97" s="4"/>
      <c r="G97" s="7">
        <v>1576158.56</v>
      </c>
      <c r="H97" s="7">
        <v>2906167</v>
      </c>
      <c r="I97" s="7"/>
      <c r="J97" s="7"/>
      <c r="K97" s="7"/>
      <c r="L97" s="7"/>
      <c r="M97" s="7"/>
      <c r="N97" s="7"/>
      <c r="O97" s="7"/>
      <c r="P97" s="7"/>
      <c r="Q97" s="7">
        <v>1960483.02</v>
      </c>
      <c r="R97" s="7">
        <v>0</v>
      </c>
      <c r="S97" s="7">
        <v>0</v>
      </c>
      <c r="T97" s="7">
        <v>1576158.56</v>
      </c>
      <c r="U97" s="8">
        <f t="shared" si="2"/>
        <v>0.67459406840694291</v>
      </c>
      <c r="V97" s="8">
        <f>Q97/Q328</f>
        <v>1.2685795087593829E-2</v>
      </c>
    </row>
    <row r="98" spans="1:22" ht="15" hidden="1" customHeight="1" outlineLevel="2" x14ac:dyDescent="0.25">
      <c r="A98" s="3" t="s">
        <v>83</v>
      </c>
      <c r="B98" s="4" t="s">
        <v>82</v>
      </c>
      <c r="C98" s="4" t="s">
        <v>84</v>
      </c>
      <c r="D98" s="4"/>
      <c r="E98" s="4"/>
      <c r="F98" s="4"/>
      <c r="G98" s="7">
        <v>1576158.56</v>
      </c>
      <c r="H98" s="7">
        <v>2281043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2262144</v>
      </c>
      <c r="P98" s="7">
        <v>1581607.77</v>
      </c>
      <c r="Q98" s="7">
        <v>1576158.56</v>
      </c>
      <c r="R98" s="7">
        <v>0</v>
      </c>
      <c r="S98" s="7">
        <v>0</v>
      </c>
      <c r="T98" s="7">
        <v>1576158.56</v>
      </c>
      <c r="U98" s="8">
        <f t="shared" si="2"/>
        <v>0.69098152029575943</v>
      </c>
      <c r="V98" s="8"/>
    </row>
    <row r="99" spans="1:22" ht="63.75" hidden="1" customHeight="1" outlineLevel="3" x14ac:dyDescent="0.25">
      <c r="A99" s="3" t="s">
        <v>9</v>
      </c>
      <c r="B99" s="4" t="s">
        <v>82</v>
      </c>
      <c r="C99" s="4" t="s">
        <v>84</v>
      </c>
      <c r="D99" s="4" t="s">
        <v>10</v>
      </c>
      <c r="E99" s="4"/>
      <c r="F99" s="4"/>
      <c r="G99" s="7">
        <v>990805.48</v>
      </c>
      <c r="H99" s="7">
        <v>1403000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1403000</v>
      </c>
      <c r="P99" s="7">
        <v>992492.69</v>
      </c>
      <c r="Q99" s="7">
        <v>990805.48</v>
      </c>
      <c r="R99" s="7">
        <v>0</v>
      </c>
      <c r="S99" s="7">
        <v>0</v>
      </c>
      <c r="T99" s="7">
        <v>990805.48</v>
      </c>
      <c r="U99" s="8">
        <f t="shared" si="2"/>
        <v>0.70620490377761935</v>
      </c>
      <c r="V99" s="8"/>
    </row>
    <row r="100" spans="1:22" ht="25.5" hidden="1" customHeight="1" outlineLevel="4" x14ac:dyDescent="0.25">
      <c r="A100" s="3" t="s">
        <v>85</v>
      </c>
      <c r="B100" s="4" t="s">
        <v>82</v>
      </c>
      <c r="C100" s="4" t="s">
        <v>84</v>
      </c>
      <c r="D100" s="4" t="s">
        <v>86</v>
      </c>
      <c r="E100" s="4"/>
      <c r="F100" s="4"/>
      <c r="G100" s="7">
        <v>990805.48</v>
      </c>
      <c r="H100" s="7">
        <v>1403000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1403000</v>
      </c>
      <c r="P100" s="7">
        <v>992492.69</v>
      </c>
      <c r="Q100" s="7">
        <v>990805.48</v>
      </c>
      <c r="R100" s="7">
        <v>0</v>
      </c>
      <c r="S100" s="7">
        <v>0</v>
      </c>
      <c r="T100" s="7">
        <v>990805.48</v>
      </c>
      <c r="U100" s="8">
        <f t="shared" si="2"/>
        <v>0.70620490377761935</v>
      </c>
      <c r="V100" s="8"/>
    </row>
    <row r="101" spans="1:22" ht="38.25" hidden="1" customHeight="1" outlineLevel="3" x14ac:dyDescent="0.25">
      <c r="A101" s="3" t="s">
        <v>15</v>
      </c>
      <c r="B101" s="4" t="s">
        <v>82</v>
      </c>
      <c r="C101" s="4" t="s">
        <v>84</v>
      </c>
      <c r="D101" s="4" t="s">
        <v>16</v>
      </c>
      <c r="E101" s="4"/>
      <c r="F101" s="4"/>
      <c r="G101" s="7">
        <v>585253.07999999996</v>
      </c>
      <c r="H101" s="7">
        <v>866653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859144</v>
      </c>
      <c r="P101" s="7">
        <v>585253.07999999996</v>
      </c>
      <c r="Q101" s="7">
        <v>585253.07999999996</v>
      </c>
      <c r="R101" s="7">
        <v>0</v>
      </c>
      <c r="S101" s="7">
        <v>0</v>
      </c>
      <c r="T101" s="7">
        <v>585253.07999999996</v>
      </c>
      <c r="U101" s="8">
        <f t="shared" si="2"/>
        <v>0.6753026643881691</v>
      </c>
      <c r="V101" s="8"/>
    </row>
    <row r="102" spans="1:22" ht="38.25" hidden="1" customHeight="1" outlineLevel="4" x14ac:dyDescent="0.25">
      <c r="A102" s="3" t="s">
        <v>17</v>
      </c>
      <c r="B102" s="4" t="s">
        <v>82</v>
      </c>
      <c r="C102" s="4" t="s">
        <v>84</v>
      </c>
      <c r="D102" s="4" t="s">
        <v>18</v>
      </c>
      <c r="E102" s="4"/>
      <c r="F102" s="4"/>
      <c r="G102" s="7">
        <v>585253.07999999996</v>
      </c>
      <c r="H102" s="7">
        <v>866653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859144</v>
      </c>
      <c r="P102" s="7">
        <v>585253.07999999996</v>
      </c>
      <c r="Q102" s="7">
        <v>585253.07999999996</v>
      </c>
      <c r="R102" s="7">
        <v>0</v>
      </c>
      <c r="S102" s="7">
        <v>0</v>
      </c>
      <c r="T102" s="7">
        <v>585253.07999999996</v>
      </c>
      <c r="U102" s="8">
        <f t="shared" si="2"/>
        <v>0.6753026643881691</v>
      </c>
      <c r="V102" s="8"/>
    </row>
    <row r="103" spans="1:22" ht="15" hidden="1" customHeight="1" outlineLevel="3" x14ac:dyDescent="0.25">
      <c r="A103" s="3" t="s">
        <v>19</v>
      </c>
      <c r="B103" s="4" t="s">
        <v>82</v>
      </c>
      <c r="C103" s="4" t="s">
        <v>84</v>
      </c>
      <c r="D103" s="4" t="s">
        <v>20</v>
      </c>
      <c r="E103" s="4"/>
      <c r="F103" s="4"/>
      <c r="G103" s="7">
        <v>100</v>
      </c>
      <c r="H103" s="7">
        <v>11390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3862</v>
      </c>
      <c r="Q103" s="7">
        <v>100</v>
      </c>
      <c r="R103" s="7">
        <v>0</v>
      </c>
      <c r="S103" s="7">
        <v>0</v>
      </c>
      <c r="T103" s="7">
        <v>100</v>
      </c>
      <c r="U103" s="8">
        <f t="shared" si="2"/>
        <v>8.7796312554872698E-3</v>
      </c>
      <c r="V103" s="8"/>
    </row>
    <row r="104" spans="1:22" ht="15" hidden="1" customHeight="1" outlineLevel="4" x14ac:dyDescent="0.25">
      <c r="A104" s="3" t="s">
        <v>21</v>
      </c>
      <c r="B104" s="4" t="s">
        <v>82</v>
      </c>
      <c r="C104" s="4" t="s">
        <v>84</v>
      </c>
      <c r="D104" s="4" t="s">
        <v>22</v>
      </c>
      <c r="E104" s="4"/>
      <c r="F104" s="4"/>
      <c r="G104" s="7">
        <v>100</v>
      </c>
      <c r="H104" s="7">
        <v>11390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3862</v>
      </c>
      <c r="Q104" s="7">
        <v>100</v>
      </c>
      <c r="R104" s="7">
        <v>0</v>
      </c>
      <c r="S104" s="7">
        <v>0</v>
      </c>
      <c r="T104" s="7">
        <v>100</v>
      </c>
      <c r="U104" s="8">
        <f t="shared" si="2"/>
        <v>8.7796312554872698E-3</v>
      </c>
      <c r="V104" s="8"/>
    </row>
    <row r="105" spans="1:22" collapsed="1" x14ac:dyDescent="0.25">
      <c r="A105" s="30" t="s">
        <v>87</v>
      </c>
      <c r="B105" s="31" t="s">
        <v>88</v>
      </c>
      <c r="C105" s="31"/>
      <c r="D105" s="31"/>
      <c r="E105" s="31"/>
      <c r="F105" s="31"/>
      <c r="G105" s="32">
        <v>2408405.37</v>
      </c>
      <c r="H105" s="32">
        <f>H106+H110+H114</f>
        <v>5298106.1000000006</v>
      </c>
      <c r="I105" s="32">
        <f t="shared" ref="I105:Q105" si="5">I106+I110+I114</f>
        <v>0</v>
      </c>
      <c r="J105" s="32">
        <f t="shared" si="5"/>
        <v>0</v>
      </c>
      <c r="K105" s="32">
        <f t="shared" si="5"/>
        <v>0</v>
      </c>
      <c r="L105" s="32">
        <f t="shared" si="5"/>
        <v>0</v>
      </c>
      <c r="M105" s="32">
        <f t="shared" si="5"/>
        <v>0</v>
      </c>
      <c r="N105" s="32">
        <f t="shared" si="5"/>
        <v>0</v>
      </c>
      <c r="O105" s="32">
        <f t="shared" si="5"/>
        <v>0</v>
      </c>
      <c r="P105" s="32">
        <f t="shared" si="5"/>
        <v>0</v>
      </c>
      <c r="Q105" s="32">
        <f t="shared" si="5"/>
        <v>3924012.35</v>
      </c>
      <c r="R105" s="32">
        <v>0</v>
      </c>
      <c r="S105" s="32">
        <v>0</v>
      </c>
      <c r="T105" s="32">
        <v>2408405.37</v>
      </c>
      <c r="U105" s="33">
        <f t="shared" si="2"/>
        <v>0.7406443502518758</v>
      </c>
      <c r="V105" s="33">
        <f>Q105/Q328</f>
        <v>2.5391302084976752E-2</v>
      </c>
    </row>
    <row r="106" spans="1:22" outlineLevel="1" x14ac:dyDescent="0.25">
      <c r="A106" s="3" t="s">
        <v>89</v>
      </c>
      <c r="B106" s="4" t="s">
        <v>90</v>
      </c>
      <c r="C106" s="4"/>
      <c r="D106" s="4"/>
      <c r="E106" s="4"/>
      <c r="F106" s="4"/>
      <c r="G106" s="7">
        <v>0</v>
      </c>
      <c r="H106" s="7">
        <v>39277.65</v>
      </c>
      <c r="I106" s="7"/>
      <c r="J106" s="7"/>
      <c r="K106" s="7"/>
      <c r="L106" s="7"/>
      <c r="M106" s="7"/>
      <c r="N106" s="7"/>
      <c r="O106" s="7"/>
      <c r="P106" s="7"/>
      <c r="Q106" s="7">
        <v>0</v>
      </c>
      <c r="R106" s="7">
        <v>0</v>
      </c>
      <c r="S106" s="7">
        <v>0</v>
      </c>
      <c r="T106" s="7">
        <v>0</v>
      </c>
      <c r="U106" s="8">
        <f t="shared" si="2"/>
        <v>0</v>
      </c>
      <c r="V106" s="8" t="s">
        <v>268</v>
      </c>
    </row>
    <row r="107" spans="1:22" ht="25.5" hidden="1" customHeight="1" outlineLevel="2" x14ac:dyDescent="0.25">
      <c r="A107" s="3" t="s">
        <v>91</v>
      </c>
      <c r="B107" s="4" t="s">
        <v>90</v>
      </c>
      <c r="C107" s="4" t="s">
        <v>92</v>
      </c>
      <c r="D107" s="4"/>
      <c r="E107" s="4"/>
      <c r="F107" s="4"/>
      <c r="G107" s="7">
        <v>0</v>
      </c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>
        <v>0</v>
      </c>
      <c r="S107" s="7">
        <v>0</v>
      </c>
      <c r="T107" s="7">
        <v>0</v>
      </c>
      <c r="U107" s="8" t="e">
        <f t="shared" si="2"/>
        <v>#DIV/0!</v>
      </c>
      <c r="V107" s="8"/>
    </row>
    <row r="108" spans="1:22" ht="38.25" hidden="1" customHeight="1" outlineLevel="3" x14ac:dyDescent="0.25">
      <c r="A108" s="3" t="s">
        <v>15</v>
      </c>
      <c r="B108" s="4" t="s">
        <v>90</v>
      </c>
      <c r="C108" s="4" t="s">
        <v>92</v>
      </c>
      <c r="D108" s="4" t="s">
        <v>16</v>
      </c>
      <c r="E108" s="4"/>
      <c r="F108" s="4"/>
      <c r="G108" s="7">
        <v>0</v>
      </c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>
        <v>0</v>
      </c>
      <c r="S108" s="7">
        <v>0</v>
      </c>
      <c r="T108" s="7">
        <v>0</v>
      </c>
      <c r="U108" s="8" t="e">
        <f t="shared" si="2"/>
        <v>#DIV/0!</v>
      </c>
      <c r="V108" s="8"/>
    </row>
    <row r="109" spans="1:22" ht="38.25" hidden="1" customHeight="1" outlineLevel="4" x14ac:dyDescent="0.25">
      <c r="A109" s="3" t="s">
        <v>17</v>
      </c>
      <c r="B109" s="4" t="s">
        <v>90</v>
      </c>
      <c r="C109" s="4" t="s">
        <v>92</v>
      </c>
      <c r="D109" s="4" t="s">
        <v>18</v>
      </c>
      <c r="E109" s="4"/>
      <c r="F109" s="4"/>
      <c r="G109" s="7">
        <v>0</v>
      </c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>
        <v>0</v>
      </c>
      <c r="S109" s="7">
        <v>0</v>
      </c>
      <c r="T109" s="7">
        <v>0</v>
      </c>
      <c r="U109" s="8" t="e">
        <f t="shared" si="2"/>
        <v>#DIV/0!</v>
      </c>
      <c r="V109" s="8"/>
    </row>
    <row r="110" spans="1:22" outlineLevel="1" collapsed="1" x14ac:dyDescent="0.25">
      <c r="A110" s="3" t="s">
        <v>93</v>
      </c>
      <c r="B110" s="4" t="s">
        <v>94</v>
      </c>
      <c r="C110" s="4"/>
      <c r="D110" s="4"/>
      <c r="E110" s="4"/>
      <c r="F110" s="4"/>
      <c r="G110" s="7">
        <v>2258283.08</v>
      </c>
      <c r="H110" s="7">
        <v>4743902.45</v>
      </c>
      <c r="I110" s="7"/>
      <c r="J110" s="7"/>
      <c r="K110" s="7"/>
      <c r="L110" s="7"/>
      <c r="M110" s="7"/>
      <c r="N110" s="7"/>
      <c r="O110" s="7"/>
      <c r="P110" s="7"/>
      <c r="Q110" s="7">
        <v>3688388</v>
      </c>
      <c r="R110" s="7">
        <v>0</v>
      </c>
      <c r="S110" s="7">
        <v>0</v>
      </c>
      <c r="T110" s="7">
        <v>2258283.08</v>
      </c>
      <c r="U110" s="8">
        <f t="shared" si="2"/>
        <v>0.77750081054048648</v>
      </c>
      <c r="V110" s="8">
        <f>Q110/Q328</f>
        <v>2.3866635871980176E-2</v>
      </c>
    </row>
    <row r="111" spans="1:22" ht="38.25" hidden="1" customHeight="1" outlineLevel="2" x14ac:dyDescent="0.25">
      <c r="A111" s="3" t="s">
        <v>95</v>
      </c>
      <c r="B111" s="4" t="s">
        <v>94</v>
      </c>
      <c r="C111" s="4" t="s">
        <v>96</v>
      </c>
      <c r="D111" s="4"/>
      <c r="E111" s="4"/>
      <c r="F111" s="4"/>
      <c r="G111" s="7">
        <v>2258283.08</v>
      </c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>
        <v>0</v>
      </c>
      <c r="S111" s="7">
        <v>0</v>
      </c>
      <c r="T111" s="7">
        <v>2258283.08</v>
      </c>
      <c r="U111" s="8" t="e">
        <f t="shared" si="2"/>
        <v>#DIV/0!</v>
      </c>
      <c r="V111" s="8"/>
    </row>
    <row r="112" spans="1:22" ht="38.25" hidden="1" customHeight="1" outlineLevel="3" x14ac:dyDescent="0.25">
      <c r="A112" s="3" t="s">
        <v>15</v>
      </c>
      <c r="B112" s="4" t="s">
        <v>94</v>
      </c>
      <c r="C112" s="4" t="s">
        <v>96</v>
      </c>
      <c r="D112" s="4" t="s">
        <v>16</v>
      </c>
      <c r="E112" s="4"/>
      <c r="F112" s="4"/>
      <c r="G112" s="7">
        <v>2258283.08</v>
      </c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>
        <v>0</v>
      </c>
      <c r="S112" s="7">
        <v>0</v>
      </c>
      <c r="T112" s="7">
        <v>2258283.08</v>
      </c>
      <c r="U112" s="8" t="e">
        <f t="shared" si="2"/>
        <v>#DIV/0!</v>
      </c>
      <c r="V112" s="8"/>
    </row>
    <row r="113" spans="1:22" ht="38.25" hidden="1" customHeight="1" outlineLevel="4" x14ac:dyDescent="0.25">
      <c r="A113" s="3" t="s">
        <v>17</v>
      </c>
      <c r="B113" s="4" t="s">
        <v>94</v>
      </c>
      <c r="C113" s="4" t="s">
        <v>96</v>
      </c>
      <c r="D113" s="4" t="s">
        <v>18</v>
      </c>
      <c r="E113" s="4"/>
      <c r="F113" s="4"/>
      <c r="G113" s="7">
        <v>2258283.08</v>
      </c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>
        <v>0</v>
      </c>
      <c r="S113" s="7">
        <v>0</v>
      </c>
      <c r="T113" s="7">
        <v>2258283.08</v>
      </c>
      <c r="U113" s="8" t="e">
        <f t="shared" si="2"/>
        <v>#DIV/0!</v>
      </c>
      <c r="V113" s="8"/>
    </row>
    <row r="114" spans="1:22" ht="25.5" outlineLevel="1" collapsed="1" x14ac:dyDescent="0.25">
      <c r="A114" s="3" t="s">
        <v>97</v>
      </c>
      <c r="B114" s="4" t="s">
        <v>98</v>
      </c>
      <c r="C114" s="4"/>
      <c r="D114" s="4"/>
      <c r="E114" s="4"/>
      <c r="F114" s="4"/>
      <c r="G114" s="7">
        <v>150122.29</v>
      </c>
      <c r="H114" s="7">
        <v>514926</v>
      </c>
      <c r="I114" s="7"/>
      <c r="J114" s="7"/>
      <c r="K114" s="7"/>
      <c r="L114" s="7"/>
      <c r="M114" s="7"/>
      <c r="N114" s="7"/>
      <c r="O114" s="7"/>
      <c r="P114" s="7"/>
      <c r="Q114" s="7">
        <v>235624.35</v>
      </c>
      <c r="R114" s="7">
        <v>0</v>
      </c>
      <c r="S114" s="7">
        <v>0</v>
      </c>
      <c r="T114" s="7">
        <v>150122.29</v>
      </c>
      <c r="U114" s="8">
        <f t="shared" si="2"/>
        <v>0.45758876032672657</v>
      </c>
      <c r="V114" s="8">
        <f>Q114/Q328</f>
        <v>1.5246662129965753E-3</v>
      </c>
    </row>
    <row r="115" spans="1:22" ht="63.75" hidden="1" customHeight="1" outlineLevel="2" x14ac:dyDescent="0.25">
      <c r="A115" s="3" t="s">
        <v>99</v>
      </c>
      <c r="B115" s="4" t="s">
        <v>98</v>
      </c>
      <c r="C115" s="4" t="s">
        <v>100</v>
      </c>
      <c r="D115" s="4"/>
      <c r="E115" s="4"/>
      <c r="F115" s="4"/>
      <c r="G115" s="7">
        <v>103146.5</v>
      </c>
      <c r="H115" s="7">
        <v>163029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163029</v>
      </c>
      <c r="P115" s="7">
        <v>110330.7</v>
      </c>
      <c r="Q115" s="7">
        <v>103146.5</v>
      </c>
      <c r="R115" s="7">
        <v>0</v>
      </c>
      <c r="S115" s="7">
        <v>0</v>
      </c>
      <c r="T115" s="7">
        <v>103146.5</v>
      </c>
      <c r="U115" s="8">
        <f t="shared" si="2"/>
        <v>0.63268804936545031</v>
      </c>
      <c r="V115" s="8"/>
    </row>
    <row r="116" spans="1:22" ht="63.75" hidden="1" customHeight="1" outlineLevel="3" x14ac:dyDescent="0.25">
      <c r="A116" s="3" t="s">
        <v>9</v>
      </c>
      <c r="B116" s="4" t="s">
        <v>98</v>
      </c>
      <c r="C116" s="4" t="s">
        <v>100</v>
      </c>
      <c r="D116" s="4" t="s">
        <v>10</v>
      </c>
      <c r="E116" s="4"/>
      <c r="F116" s="4"/>
      <c r="G116" s="7">
        <v>102746.5</v>
      </c>
      <c r="H116" s="7">
        <v>159000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159000</v>
      </c>
      <c r="P116" s="7">
        <v>109930.7</v>
      </c>
      <c r="Q116" s="7">
        <v>102746.5</v>
      </c>
      <c r="R116" s="7">
        <v>0</v>
      </c>
      <c r="S116" s="7">
        <v>0</v>
      </c>
      <c r="T116" s="7">
        <v>102746.5</v>
      </c>
      <c r="U116" s="8">
        <f t="shared" si="2"/>
        <v>0.64620440251572331</v>
      </c>
      <c r="V116" s="8"/>
    </row>
    <row r="117" spans="1:22" ht="25.5" hidden="1" customHeight="1" outlineLevel="4" x14ac:dyDescent="0.25">
      <c r="A117" s="3" t="s">
        <v>11</v>
      </c>
      <c r="B117" s="4" t="s">
        <v>98</v>
      </c>
      <c r="C117" s="4" t="s">
        <v>100</v>
      </c>
      <c r="D117" s="4" t="s">
        <v>12</v>
      </c>
      <c r="E117" s="4"/>
      <c r="F117" s="4"/>
      <c r="G117" s="7">
        <v>102746.5</v>
      </c>
      <c r="H117" s="7">
        <v>159000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159000</v>
      </c>
      <c r="P117" s="7">
        <v>109930.7</v>
      </c>
      <c r="Q117" s="7">
        <v>102746.5</v>
      </c>
      <c r="R117" s="7">
        <v>0</v>
      </c>
      <c r="S117" s="7">
        <v>0</v>
      </c>
      <c r="T117" s="7">
        <v>102746.5</v>
      </c>
      <c r="U117" s="8">
        <f t="shared" si="2"/>
        <v>0.64620440251572331</v>
      </c>
      <c r="V117" s="8"/>
    </row>
    <row r="118" spans="1:22" ht="38.25" hidden="1" customHeight="1" outlineLevel="3" x14ac:dyDescent="0.25">
      <c r="A118" s="3" t="s">
        <v>15</v>
      </c>
      <c r="B118" s="4" t="s">
        <v>98</v>
      </c>
      <c r="C118" s="4" t="s">
        <v>100</v>
      </c>
      <c r="D118" s="4" t="s">
        <v>16</v>
      </c>
      <c r="E118" s="4"/>
      <c r="F118" s="4"/>
      <c r="G118" s="7">
        <v>400</v>
      </c>
      <c r="H118" s="7">
        <v>4029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4029</v>
      </c>
      <c r="P118" s="7">
        <v>400</v>
      </c>
      <c r="Q118" s="7">
        <v>400</v>
      </c>
      <c r="R118" s="7">
        <v>0</v>
      </c>
      <c r="S118" s="7">
        <v>0</v>
      </c>
      <c r="T118" s="7">
        <v>400</v>
      </c>
      <c r="U118" s="8">
        <f t="shared" si="2"/>
        <v>9.928021841648052E-2</v>
      </c>
      <c r="V118" s="8"/>
    </row>
    <row r="119" spans="1:22" ht="38.25" hidden="1" customHeight="1" outlineLevel="4" x14ac:dyDescent="0.25">
      <c r="A119" s="3" t="s">
        <v>17</v>
      </c>
      <c r="B119" s="4" t="s">
        <v>98</v>
      </c>
      <c r="C119" s="4" t="s">
        <v>100</v>
      </c>
      <c r="D119" s="4" t="s">
        <v>18</v>
      </c>
      <c r="E119" s="4"/>
      <c r="F119" s="4"/>
      <c r="G119" s="7">
        <v>400</v>
      </c>
      <c r="H119" s="7">
        <v>4029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4029</v>
      </c>
      <c r="P119" s="7">
        <v>400</v>
      </c>
      <c r="Q119" s="7">
        <v>400</v>
      </c>
      <c r="R119" s="7">
        <v>0</v>
      </c>
      <c r="S119" s="7">
        <v>0</v>
      </c>
      <c r="T119" s="7">
        <v>400</v>
      </c>
      <c r="U119" s="8">
        <f t="shared" si="2"/>
        <v>9.928021841648052E-2</v>
      </c>
      <c r="V119" s="8"/>
    </row>
    <row r="120" spans="1:22" ht="25.5" hidden="1" customHeight="1" outlineLevel="2" x14ac:dyDescent="0.25">
      <c r="A120" s="3" t="s">
        <v>101</v>
      </c>
      <c r="B120" s="4" t="s">
        <v>98</v>
      </c>
      <c r="C120" s="4" t="s">
        <v>102</v>
      </c>
      <c r="D120" s="4"/>
      <c r="E120" s="4"/>
      <c r="F120" s="4"/>
      <c r="G120" s="7">
        <v>17575.79</v>
      </c>
      <c r="H120" s="7">
        <v>17576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10000</v>
      </c>
      <c r="P120" s="7">
        <v>17575.79</v>
      </c>
      <c r="Q120" s="7">
        <v>17575.79</v>
      </c>
      <c r="R120" s="7">
        <v>0</v>
      </c>
      <c r="S120" s="7">
        <v>0</v>
      </c>
      <c r="T120" s="7">
        <v>17575.79</v>
      </c>
      <c r="U120" s="8">
        <f t="shared" si="2"/>
        <v>0.99998805188893947</v>
      </c>
      <c r="V120" s="8"/>
    </row>
    <row r="121" spans="1:22" ht="38.25" hidden="1" customHeight="1" outlineLevel="3" x14ac:dyDescent="0.25">
      <c r="A121" s="3" t="s">
        <v>15</v>
      </c>
      <c r="B121" s="4" t="s">
        <v>98</v>
      </c>
      <c r="C121" s="4" t="s">
        <v>102</v>
      </c>
      <c r="D121" s="4" t="s">
        <v>16</v>
      </c>
      <c r="E121" s="4"/>
      <c r="F121" s="4"/>
      <c r="G121" s="7">
        <v>17575.79</v>
      </c>
      <c r="H121" s="7">
        <v>17576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10000</v>
      </c>
      <c r="P121" s="7">
        <v>17575.79</v>
      </c>
      <c r="Q121" s="7">
        <v>17575.79</v>
      </c>
      <c r="R121" s="7">
        <v>0</v>
      </c>
      <c r="S121" s="7">
        <v>0</v>
      </c>
      <c r="T121" s="7">
        <v>17575.79</v>
      </c>
      <c r="U121" s="8">
        <f t="shared" si="2"/>
        <v>0.99998805188893947</v>
      </c>
      <c r="V121" s="8"/>
    </row>
    <row r="122" spans="1:22" ht="38.25" hidden="1" customHeight="1" outlineLevel="4" x14ac:dyDescent="0.25">
      <c r="A122" s="3" t="s">
        <v>17</v>
      </c>
      <c r="B122" s="4" t="s">
        <v>98</v>
      </c>
      <c r="C122" s="4" t="s">
        <v>102</v>
      </c>
      <c r="D122" s="4" t="s">
        <v>18</v>
      </c>
      <c r="E122" s="4"/>
      <c r="F122" s="4"/>
      <c r="G122" s="7">
        <v>17575.79</v>
      </c>
      <c r="H122" s="7">
        <v>17576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10000</v>
      </c>
      <c r="P122" s="7">
        <v>17575.79</v>
      </c>
      <c r="Q122" s="7">
        <v>17575.79</v>
      </c>
      <c r="R122" s="7">
        <v>0</v>
      </c>
      <c r="S122" s="7">
        <v>0</v>
      </c>
      <c r="T122" s="7">
        <v>17575.79</v>
      </c>
      <c r="U122" s="8">
        <f t="shared" si="2"/>
        <v>0.99998805188893947</v>
      </c>
      <c r="V122" s="8"/>
    </row>
    <row r="123" spans="1:22" ht="38.25" hidden="1" customHeight="1" outlineLevel="2" x14ac:dyDescent="0.25">
      <c r="A123" s="3" t="s">
        <v>103</v>
      </c>
      <c r="B123" s="4" t="s">
        <v>98</v>
      </c>
      <c r="C123" s="4" t="s">
        <v>104</v>
      </c>
      <c r="D123" s="4"/>
      <c r="E123" s="4"/>
      <c r="F123" s="4"/>
      <c r="G123" s="7">
        <v>23400</v>
      </c>
      <c r="H123" s="7">
        <v>80795.8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50000</v>
      </c>
      <c r="P123" s="7">
        <v>27604.2</v>
      </c>
      <c r="Q123" s="7">
        <v>23400</v>
      </c>
      <c r="R123" s="7">
        <v>0</v>
      </c>
      <c r="S123" s="7">
        <v>0</v>
      </c>
      <c r="T123" s="7">
        <v>23400</v>
      </c>
      <c r="U123" s="8">
        <f t="shared" si="2"/>
        <v>0.28961901484978181</v>
      </c>
      <c r="V123" s="8"/>
    </row>
    <row r="124" spans="1:22" ht="38.25" hidden="1" customHeight="1" outlineLevel="3" x14ac:dyDescent="0.25">
      <c r="A124" s="3" t="s">
        <v>15</v>
      </c>
      <c r="B124" s="4" t="s">
        <v>98</v>
      </c>
      <c r="C124" s="4" t="s">
        <v>104</v>
      </c>
      <c r="D124" s="4" t="s">
        <v>16</v>
      </c>
      <c r="E124" s="4"/>
      <c r="F124" s="4"/>
      <c r="G124" s="7">
        <v>23400</v>
      </c>
      <c r="H124" s="7">
        <v>80795.8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50000</v>
      </c>
      <c r="P124" s="7">
        <v>27604.2</v>
      </c>
      <c r="Q124" s="7">
        <v>23400</v>
      </c>
      <c r="R124" s="7">
        <v>0</v>
      </c>
      <c r="S124" s="7">
        <v>0</v>
      </c>
      <c r="T124" s="7">
        <v>23400</v>
      </c>
      <c r="U124" s="8">
        <f t="shared" si="2"/>
        <v>0.28961901484978181</v>
      </c>
      <c r="V124" s="8"/>
    </row>
    <row r="125" spans="1:22" ht="38.25" hidden="1" customHeight="1" outlineLevel="4" x14ac:dyDescent="0.25">
      <c r="A125" s="3" t="s">
        <v>17</v>
      </c>
      <c r="B125" s="4" t="s">
        <v>98</v>
      </c>
      <c r="C125" s="4" t="s">
        <v>104</v>
      </c>
      <c r="D125" s="4" t="s">
        <v>18</v>
      </c>
      <c r="E125" s="4"/>
      <c r="F125" s="4"/>
      <c r="G125" s="7">
        <v>23400</v>
      </c>
      <c r="H125" s="7">
        <v>80795.8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50000</v>
      </c>
      <c r="P125" s="7">
        <v>27604.2</v>
      </c>
      <c r="Q125" s="7">
        <v>23400</v>
      </c>
      <c r="R125" s="7">
        <v>0</v>
      </c>
      <c r="S125" s="7">
        <v>0</v>
      </c>
      <c r="T125" s="7">
        <v>23400</v>
      </c>
      <c r="U125" s="8">
        <f t="shared" si="2"/>
        <v>0.28961901484978181</v>
      </c>
      <c r="V125" s="8"/>
    </row>
    <row r="126" spans="1:22" ht="25.5" hidden="1" customHeight="1" outlineLevel="2" x14ac:dyDescent="0.25">
      <c r="A126" s="3" t="s">
        <v>105</v>
      </c>
      <c r="B126" s="4" t="s">
        <v>98</v>
      </c>
      <c r="C126" s="4" t="s">
        <v>106</v>
      </c>
      <c r="D126" s="4"/>
      <c r="E126" s="4"/>
      <c r="F126" s="4"/>
      <c r="G126" s="7">
        <v>6000</v>
      </c>
      <c r="H126" s="7">
        <v>88000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70000</v>
      </c>
      <c r="P126" s="7">
        <v>9000</v>
      </c>
      <c r="Q126" s="7">
        <v>6000</v>
      </c>
      <c r="R126" s="7">
        <v>0</v>
      </c>
      <c r="S126" s="7">
        <v>0</v>
      </c>
      <c r="T126" s="7">
        <v>6000</v>
      </c>
      <c r="U126" s="8">
        <f t="shared" si="2"/>
        <v>6.8181818181818177E-2</v>
      </c>
      <c r="V126" s="8"/>
    </row>
    <row r="127" spans="1:22" ht="38.25" hidden="1" customHeight="1" outlineLevel="3" x14ac:dyDescent="0.25">
      <c r="A127" s="3" t="s">
        <v>15</v>
      </c>
      <c r="B127" s="4" t="s">
        <v>98</v>
      </c>
      <c r="C127" s="4" t="s">
        <v>106</v>
      </c>
      <c r="D127" s="4" t="s">
        <v>16</v>
      </c>
      <c r="E127" s="4"/>
      <c r="F127" s="4"/>
      <c r="G127" s="7">
        <v>6000</v>
      </c>
      <c r="H127" s="7">
        <v>88000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70000</v>
      </c>
      <c r="P127" s="7">
        <v>9000</v>
      </c>
      <c r="Q127" s="7">
        <v>6000</v>
      </c>
      <c r="R127" s="7">
        <v>0</v>
      </c>
      <c r="S127" s="7">
        <v>0</v>
      </c>
      <c r="T127" s="7">
        <v>6000</v>
      </c>
      <c r="U127" s="8">
        <f t="shared" si="2"/>
        <v>6.8181818181818177E-2</v>
      </c>
      <c r="V127" s="8"/>
    </row>
    <row r="128" spans="1:22" ht="38.25" hidden="1" customHeight="1" outlineLevel="4" x14ac:dyDescent="0.25">
      <c r="A128" s="3" t="s">
        <v>17</v>
      </c>
      <c r="B128" s="4" t="s">
        <v>98</v>
      </c>
      <c r="C128" s="4" t="s">
        <v>106</v>
      </c>
      <c r="D128" s="4" t="s">
        <v>18</v>
      </c>
      <c r="E128" s="4"/>
      <c r="F128" s="4"/>
      <c r="G128" s="7">
        <v>6000</v>
      </c>
      <c r="H128" s="7">
        <v>88000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70000</v>
      </c>
      <c r="P128" s="7">
        <v>9000</v>
      </c>
      <c r="Q128" s="7">
        <v>6000</v>
      </c>
      <c r="R128" s="7">
        <v>0</v>
      </c>
      <c r="S128" s="7">
        <v>0</v>
      </c>
      <c r="T128" s="7">
        <v>6000</v>
      </c>
      <c r="U128" s="8">
        <f t="shared" si="2"/>
        <v>6.8181818181818177E-2</v>
      </c>
      <c r="V128" s="8"/>
    </row>
    <row r="129" spans="1:22" ht="25.5" hidden="1" customHeight="1" outlineLevel="2" x14ac:dyDescent="0.25">
      <c r="A129" s="3" t="s">
        <v>107</v>
      </c>
      <c r="B129" s="4" t="s">
        <v>98</v>
      </c>
      <c r="C129" s="4" t="s">
        <v>108</v>
      </c>
      <c r="D129" s="4"/>
      <c r="E129" s="4"/>
      <c r="F129" s="4"/>
      <c r="G129" s="7">
        <v>0</v>
      </c>
      <c r="H129" s="7">
        <v>100000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100000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8">
        <f t="shared" si="2"/>
        <v>0</v>
      </c>
      <c r="V129" s="8"/>
    </row>
    <row r="130" spans="1:22" ht="38.25" hidden="1" customHeight="1" outlineLevel="3" x14ac:dyDescent="0.25">
      <c r="A130" s="3" t="s">
        <v>15</v>
      </c>
      <c r="B130" s="4" t="s">
        <v>98</v>
      </c>
      <c r="C130" s="4" t="s">
        <v>108</v>
      </c>
      <c r="D130" s="4" t="s">
        <v>16</v>
      </c>
      <c r="E130" s="4"/>
      <c r="F130" s="4"/>
      <c r="G130" s="7">
        <v>0</v>
      </c>
      <c r="H130" s="7">
        <v>100000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100000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8">
        <f t="shared" si="2"/>
        <v>0</v>
      </c>
      <c r="V130" s="8"/>
    </row>
    <row r="131" spans="1:22" ht="38.25" hidden="1" customHeight="1" outlineLevel="4" x14ac:dyDescent="0.25">
      <c r="A131" s="3" t="s">
        <v>17</v>
      </c>
      <c r="B131" s="4" t="s">
        <v>98</v>
      </c>
      <c r="C131" s="4" t="s">
        <v>108</v>
      </c>
      <c r="D131" s="4" t="s">
        <v>18</v>
      </c>
      <c r="E131" s="4"/>
      <c r="F131" s="4"/>
      <c r="G131" s="7">
        <v>0</v>
      </c>
      <c r="H131" s="7">
        <v>100000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100000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8">
        <f t="shared" si="2"/>
        <v>0</v>
      </c>
      <c r="V131" s="8"/>
    </row>
    <row r="132" spans="1:22" collapsed="1" x14ac:dyDescent="0.25">
      <c r="A132" s="34" t="s">
        <v>109</v>
      </c>
      <c r="B132" s="35" t="s">
        <v>110</v>
      </c>
      <c r="C132" s="35"/>
      <c r="D132" s="35"/>
      <c r="E132" s="35"/>
      <c r="F132" s="35"/>
      <c r="G132" s="36">
        <v>878877.93</v>
      </c>
      <c r="H132" s="36">
        <f>H133+H137+H153</f>
        <v>132000</v>
      </c>
      <c r="I132" s="36">
        <f t="shared" ref="I132:Q132" si="6">I133+I137+I153</f>
        <v>0</v>
      </c>
      <c r="J132" s="36">
        <f t="shared" si="6"/>
        <v>0</v>
      </c>
      <c r="K132" s="36">
        <f t="shared" si="6"/>
        <v>0</v>
      </c>
      <c r="L132" s="36">
        <f t="shared" si="6"/>
        <v>0</v>
      </c>
      <c r="M132" s="36">
        <f t="shared" si="6"/>
        <v>0</v>
      </c>
      <c r="N132" s="36">
        <f t="shared" si="6"/>
        <v>0</v>
      </c>
      <c r="O132" s="36">
        <f t="shared" si="6"/>
        <v>0</v>
      </c>
      <c r="P132" s="36">
        <f t="shared" si="6"/>
        <v>0</v>
      </c>
      <c r="Q132" s="36">
        <f t="shared" si="6"/>
        <v>93570</v>
      </c>
      <c r="R132" s="36">
        <v>0</v>
      </c>
      <c r="S132" s="36">
        <v>0</v>
      </c>
      <c r="T132" s="36">
        <v>878877.93</v>
      </c>
      <c r="U132" s="37">
        <f t="shared" si="2"/>
        <v>0.70886363636363636</v>
      </c>
      <c r="V132" s="37">
        <f>Q132/Q328</f>
        <v>6.0546805773719714E-4</v>
      </c>
    </row>
    <row r="133" spans="1:22" outlineLevel="1" x14ac:dyDescent="0.25">
      <c r="A133" s="3" t="s">
        <v>111</v>
      </c>
      <c r="B133" s="4" t="s">
        <v>112</v>
      </c>
      <c r="C133" s="4"/>
      <c r="D133" s="4"/>
      <c r="E133" s="4"/>
      <c r="F133" s="4"/>
      <c r="G133" s="7">
        <v>0</v>
      </c>
      <c r="H133" s="7">
        <v>8000</v>
      </c>
      <c r="I133" s="7"/>
      <c r="J133" s="7"/>
      <c r="K133" s="7"/>
      <c r="L133" s="7"/>
      <c r="M133" s="7"/>
      <c r="N133" s="7"/>
      <c r="O133" s="7"/>
      <c r="P133" s="7"/>
      <c r="Q133" s="7">
        <v>0</v>
      </c>
      <c r="R133" s="7">
        <v>0</v>
      </c>
      <c r="S133" s="7">
        <v>0</v>
      </c>
      <c r="T133" s="7">
        <v>0</v>
      </c>
      <c r="U133" s="8">
        <f t="shared" si="2"/>
        <v>0</v>
      </c>
      <c r="V133" s="8" t="s">
        <v>268</v>
      </c>
    </row>
    <row r="134" spans="1:22" ht="102" hidden="1" customHeight="1" outlineLevel="2" x14ac:dyDescent="0.25">
      <c r="A134" s="3" t="s">
        <v>113</v>
      </c>
      <c r="B134" s="4" t="s">
        <v>112</v>
      </c>
      <c r="C134" s="4" t="s">
        <v>114</v>
      </c>
      <c r="D134" s="4"/>
      <c r="E134" s="4"/>
      <c r="F134" s="4"/>
      <c r="G134" s="7">
        <v>0</v>
      </c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>
        <v>0</v>
      </c>
      <c r="S134" s="7">
        <v>0</v>
      </c>
      <c r="T134" s="7">
        <v>0</v>
      </c>
      <c r="U134" s="8" t="e">
        <f t="shared" ref="U134:U181" si="7">Q134/H134</f>
        <v>#DIV/0!</v>
      </c>
      <c r="V134" s="8"/>
    </row>
    <row r="135" spans="1:22" ht="15" hidden="1" customHeight="1" outlineLevel="3" x14ac:dyDescent="0.25">
      <c r="A135" s="3" t="s">
        <v>75</v>
      </c>
      <c r="B135" s="4" t="s">
        <v>112</v>
      </c>
      <c r="C135" s="4" t="s">
        <v>114</v>
      </c>
      <c r="D135" s="4" t="s">
        <v>76</v>
      </c>
      <c r="E135" s="4"/>
      <c r="F135" s="4"/>
      <c r="G135" s="7">
        <v>0</v>
      </c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>
        <v>0</v>
      </c>
      <c r="S135" s="7">
        <v>0</v>
      </c>
      <c r="T135" s="7">
        <v>0</v>
      </c>
      <c r="U135" s="8" t="e">
        <f t="shared" si="7"/>
        <v>#DIV/0!</v>
      </c>
      <c r="V135" s="8"/>
    </row>
    <row r="136" spans="1:22" ht="15" hidden="1" customHeight="1" outlineLevel="4" x14ac:dyDescent="0.25">
      <c r="A136" s="3" t="s">
        <v>115</v>
      </c>
      <c r="B136" s="4" t="s">
        <v>112</v>
      </c>
      <c r="C136" s="4" t="s">
        <v>114</v>
      </c>
      <c r="D136" s="4" t="s">
        <v>116</v>
      </c>
      <c r="E136" s="4"/>
      <c r="F136" s="4"/>
      <c r="G136" s="7">
        <v>0</v>
      </c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>
        <v>0</v>
      </c>
      <c r="S136" s="7">
        <v>0</v>
      </c>
      <c r="T136" s="7">
        <v>0</v>
      </c>
      <c r="U136" s="8" t="e">
        <f t="shared" si="7"/>
        <v>#DIV/0!</v>
      </c>
      <c r="V136" s="8"/>
    </row>
    <row r="137" spans="1:22" outlineLevel="1" collapsed="1" x14ac:dyDescent="0.25">
      <c r="A137" s="3" t="s">
        <v>117</v>
      </c>
      <c r="B137" s="4" t="s">
        <v>118</v>
      </c>
      <c r="C137" s="4"/>
      <c r="D137" s="4"/>
      <c r="E137" s="4"/>
      <c r="F137" s="4"/>
      <c r="G137" s="7">
        <v>878877.93</v>
      </c>
      <c r="H137" s="7">
        <v>124000</v>
      </c>
      <c r="I137" s="7"/>
      <c r="J137" s="7"/>
      <c r="K137" s="7"/>
      <c r="L137" s="7"/>
      <c r="M137" s="7"/>
      <c r="N137" s="7"/>
      <c r="O137" s="7"/>
      <c r="P137" s="7"/>
      <c r="Q137" s="7">
        <v>93570</v>
      </c>
      <c r="R137" s="7">
        <v>0</v>
      </c>
      <c r="S137" s="7">
        <v>0</v>
      </c>
      <c r="T137" s="7">
        <v>878877.93</v>
      </c>
      <c r="U137" s="8">
        <f t="shared" si="7"/>
        <v>0.75459677419354843</v>
      </c>
      <c r="V137" s="8">
        <f>Q137/Q328</f>
        <v>6.0546805773719714E-4</v>
      </c>
    </row>
    <row r="138" spans="1:22" ht="89.25" hidden="1" customHeight="1" outlineLevel="2" x14ac:dyDescent="0.25">
      <c r="A138" s="3" t="s">
        <v>119</v>
      </c>
      <c r="B138" s="4" t="s">
        <v>118</v>
      </c>
      <c r="C138" s="4" t="s">
        <v>120</v>
      </c>
      <c r="D138" s="4"/>
      <c r="E138" s="4"/>
      <c r="F138" s="4"/>
      <c r="G138" s="7">
        <v>0</v>
      </c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>
        <v>0</v>
      </c>
      <c r="S138" s="7">
        <v>0</v>
      </c>
      <c r="T138" s="7">
        <v>0</v>
      </c>
      <c r="U138" s="8" t="e">
        <f t="shared" si="7"/>
        <v>#DIV/0!</v>
      </c>
      <c r="V138" s="8"/>
    </row>
    <row r="139" spans="1:22" ht="15" hidden="1" customHeight="1" outlineLevel="3" x14ac:dyDescent="0.25">
      <c r="A139" s="3" t="s">
        <v>75</v>
      </c>
      <c r="B139" s="4" t="s">
        <v>118</v>
      </c>
      <c r="C139" s="4" t="s">
        <v>120</v>
      </c>
      <c r="D139" s="4" t="s">
        <v>76</v>
      </c>
      <c r="E139" s="4"/>
      <c r="F139" s="4"/>
      <c r="G139" s="7">
        <v>0</v>
      </c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>
        <v>0</v>
      </c>
      <c r="S139" s="7">
        <v>0</v>
      </c>
      <c r="T139" s="7">
        <v>0</v>
      </c>
      <c r="U139" s="8" t="e">
        <f t="shared" si="7"/>
        <v>#DIV/0!</v>
      </c>
      <c r="V139" s="8"/>
    </row>
    <row r="140" spans="1:22" ht="15" hidden="1" customHeight="1" outlineLevel="4" x14ac:dyDescent="0.25">
      <c r="A140" s="3" t="s">
        <v>115</v>
      </c>
      <c r="B140" s="4" t="s">
        <v>118</v>
      </c>
      <c r="C140" s="4" t="s">
        <v>120</v>
      </c>
      <c r="D140" s="4" t="s">
        <v>116</v>
      </c>
      <c r="E140" s="4"/>
      <c r="F140" s="4"/>
      <c r="G140" s="7">
        <v>0</v>
      </c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>
        <v>0</v>
      </c>
      <c r="S140" s="7">
        <v>0</v>
      </c>
      <c r="T140" s="7">
        <v>0</v>
      </c>
      <c r="U140" s="8" t="e">
        <f t="shared" si="7"/>
        <v>#DIV/0!</v>
      </c>
      <c r="V140" s="8"/>
    </row>
    <row r="141" spans="1:22" ht="25.5" hidden="1" customHeight="1" outlineLevel="2" x14ac:dyDescent="0.25">
      <c r="A141" s="3" t="s">
        <v>121</v>
      </c>
      <c r="B141" s="4" t="s">
        <v>118</v>
      </c>
      <c r="C141" s="4" t="s">
        <v>122</v>
      </c>
      <c r="D141" s="4"/>
      <c r="E141" s="4"/>
      <c r="F141" s="4"/>
      <c r="G141" s="7">
        <v>533257.93000000005</v>
      </c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>
        <v>0</v>
      </c>
      <c r="S141" s="7">
        <v>0</v>
      </c>
      <c r="T141" s="7">
        <v>533257.93000000005</v>
      </c>
      <c r="U141" s="8" t="e">
        <f t="shared" si="7"/>
        <v>#DIV/0!</v>
      </c>
      <c r="V141" s="8"/>
    </row>
    <row r="142" spans="1:22" ht="25.5" hidden="1" customHeight="1" outlineLevel="3" x14ac:dyDescent="0.25">
      <c r="A142" s="3" t="s">
        <v>123</v>
      </c>
      <c r="B142" s="4" t="s">
        <v>118</v>
      </c>
      <c r="C142" s="4" t="s">
        <v>122</v>
      </c>
      <c r="D142" s="4" t="s">
        <v>124</v>
      </c>
      <c r="E142" s="4"/>
      <c r="F142" s="4"/>
      <c r="G142" s="7">
        <v>533257.93000000005</v>
      </c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>
        <v>0</v>
      </c>
      <c r="S142" s="7">
        <v>0</v>
      </c>
      <c r="T142" s="7">
        <v>533257.93000000005</v>
      </c>
      <c r="U142" s="8" t="e">
        <f t="shared" si="7"/>
        <v>#DIV/0!</v>
      </c>
      <c r="V142" s="8"/>
    </row>
    <row r="143" spans="1:22" ht="15" hidden="1" customHeight="1" outlineLevel="4" x14ac:dyDescent="0.25">
      <c r="A143" s="3" t="s">
        <v>125</v>
      </c>
      <c r="B143" s="4" t="s">
        <v>118</v>
      </c>
      <c r="C143" s="4" t="s">
        <v>122</v>
      </c>
      <c r="D143" s="4" t="s">
        <v>126</v>
      </c>
      <c r="E143" s="4"/>
      <c r="F143" s="4"/>
      <c r="G143" s="7">
        <v>533257.93000000005</v>
      </c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>
        <v>0</v>
      </c>
      <c r="S143" s="7">
        <v>0</v>
      </c>
      <c r="T143" s="7">
        <v>533257.93000000005</v>
      </c>
      <c r="U143" s="8" t="e">
        <f t="shared" si="7"/>
        <v>#DIV/0!</v>
      </c>
      <c r="V143" s="8"/>
    </row>
    <row r="144" spans="1:22" ht="15" hidden="1" customHeight="1" outlineLevel="2" x14ac:dyDescent="0.25">
      <c r="A144" s="3" t="s">
        <v>127</v>
      </c>
      <c r="B144" s="4" t="s">
        <v>118</v>
      </c>
      <c r="C144" s="4" t="s">
        <v>128</v>
      </c>
      <c r="D144" s="4"/>
      <c r="E144" s="4"/>
      <c r="F144" s="4"/>
      <c r="G144" s="7">
        <v>0</v>
      </c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>
        <v>0</v>
      </c>
      <c r="S144" s="7">
        <v>0</v>
      </c>
      <c r="T144" s="7">
        <v>0</v>
      </c>
      <c r="U144" s="8" t="e">
        <f t="shared" si="7"/>
        <v>#DIV/0!</v>
      </c>
      <c r="V144" s="8"/>
    </row>
    <row r="145" spans="1:22" ht="38.25" hidden="1" customHeight="1" outlineLevel="3" x14ac:dyDescent="0.25">
      <c r="A145" s="3" t="s">
        <v>15</v>
      </c>
      <c r="B145" s="4" t="s">
        <v>118</v>
      </c>
      <c r="C145" s="4" t="s">
        <v>128</v>
      </c>
      <c r="D145" s="4" t="s">
        <v>16</v>
      </c>
      <c r="E145" s="4"/>
      <c r="F145" s="4"/>
      <c r="G145" s="7">
        <v>0</v>
      </c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>
        <v>0</v>
      </c>
      <c r="S145" s="7">
        <v>0</v>
      </c>
      <c r="T145" s="7">
        <v>0</v>
      </c>
      <c r="U145" s="8" t="e">
        <f t="shared" si="7"/>
        <v>#DIV/0!</v>
      </c>
      <c r="V145" s="8"/>
    </row>
    <row r="146" spans="1:22" ht="38.25" hidden="1" customHeight="1" outlineLevel="4" x14ac:dyDescent="0.25">
      <c r="A146" s="3" t="s">
        <v>17</v>
      </c>
      <c r="B146" s="4" t="s">
        <v>118</v>
      </c>
      <c r="C146" s="4" t="s">
        <v>128</v>
      </c>
      <c r="D146" s="4" t="s">
        <v>18</v>
      </c>
      <c r="E146" s="4"/>
      <c r="F146" s="4"/>
      <c r="G146" s="7">
        <v>0</v>
      </c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>
        <v>0</v>
      </c>
      <c r="S146" s="7">
        <v>0</v>
      </c>
      <c r="T146" s="7">
        <v>0</v>
      </c>
      <c r="U146" s="8" t="e">
        <f t="shared" si="7"/>
        <v>#DIV/0!</v>
      </c>
      <c r="V146" s="8"/>
    </row>
    <row r="147" spans="1:22" ht="25.5" hidden="1" customHeight="1" outlineLevel="2" x14ac:dyDescent="0.25">
      <c r="A147" s="3" t="s">
        <v>129</v>
      </c>
      <c r="B147" s="4" t="s">
        <v>118</v>
      </c>
      <c r="C147" s="4" t="s">
        <v>130</v>
      </c>
      <c r="D147" s="4"/>
      <c r="E147" s="4"/>
      <c r="F147" s="4"/>
      <c r="G147" s="7">
        <v>345620</v>
      </c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>
        <v>0</v>
      </c>
      <c r="S147" s="7">
        <v>0</v>
      </c>
      <c r="T147" s="7">
        <v>345620</v>
      </c>
      <c r="U147" s="8" t="e">
        <f t="shared" si="7"/>
        <v>#DIV/0!</v>
      </c>
      <c r="V147" s="8"/>
    </row>
    <row r="148" spans="1:22" ht="38.25" hidden="1" customHeight="1" outlineLevel="3" x14ac:dyDescent="0.25">
      <c r="A148" s="3" t="s">
        <v>15</v>
      </c>
      <c r="B148" s="4" t="s">
        <v>118</v>
      </c>
      <c r="C148" s="4" t="s">
        <v>130</v>
      </c>
      <c r="D148" s="4" t="s">
        <v>16</v>
      </c>
      <c r="E148" s="4"/>
      <c r="F148" s="4"/>
      <c r="G148" s="7">
        <v>345620</v>
      </c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>
        <v>0</v>
      </c>
      <c r="S148" s="7">
        <v>0</v>
      </c>
      <c r="T148" s="7">
        <v>345620</v>
      </c>
      <c r="U148" s="8" t="e">
        <f t="shared" si="7"/>
        <v>#DIV/0!</v>
      </c>
      <c r="V148" s="8"/>
    </row>
    <row r="149" spans="1:22" ht="38.25" hidden="1" customHeight="1" outlineLevel="4" x14ac:dyDescent="0.25">
      <c r="A149" s="3" t="s">
        <v>17</v>
      </c>
      <c r="B149" s="4" t="s">
        <v>118</v>
      </c>
      <c r="C149" s="4" t="s">
        <v>130</v>
      </c>
      <c r="D149" s="4" t="s">
        <v>18</v>
      </c>
      <c r="E149" s="4"/>
      <c r="F149" s="4"/>
      <c r="G149" s="7">
        <v>345620</v>
      </c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>
        <v>0</v>
      </c>
      <c r="S149" s="7">
        <v>0</v>
      </c>
      <c r="T149" s="7">
        <v>345620</v>
      </c>
      <c r="U149" s="8" t="e">
        <f t="shared" si="7"/>
        <v>#DIV/0!</v>
      </c>
      <c r="V149" s="8"/>
    </row>
    <row r="150" spans="1:22" ht="25.5" hidden="1" customHeight="1" outlineLevel="2" x14ac:dyDescent="0.25">
      <c r="A150" s="3" t="s">
        <v>121</v>
      </c>
      <c r="B150" s="4" t="s">
        <v>118</v>
      </c>
      <c r="C150" s="4" t="s">
        <v>131</v>
      </c>
      <c r="D150" s="4" t="s">
        <v>3</v>
      </c>
      <c r="E150" s="4"/>
      <c r="F150" s="4"/>
      <c r="G150" s="7">
        <v>0</v>
      </c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>
        <v>0</v>
      </c>
      <c r="S150" s="7">
        <v>0</v>
      </c>
      <c r="T150" s="7">
        <v>0</v>
      </c>
      <c r="U150" s="8" t="e">
        <f t="shared" si="7"/>
        <v>#DIV/0!</v>
      </c>
      <c r="V150" s="8"/>
    </row>
    <row r="151" spans="1:22" ht="25.5" hidden="1" customHeight="1" outlineLevel="3" x14ac:dyDescent="0.25">
      <c r="A151" s="3" t="s">
        <v>123</v>
      </c>
      <c r="B151" s="4" t="s">
        <v>118</v>
      </c>
      <c r="C151" s="4" t="s">
        <v>131</v>
      </c>
      <c r="D151" s="4" t="s">
        <v>124</v>
      </c>
      <c r="E151" s="4"/>
      <c r="F151" s="4"/>
      <c r="G151" s="7">
        <v>0</v>
      </c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>
        <v>0</v>
      </c>
      <c r="S151" s="7">
        <v>0</v>
      </c>
      <c r="T151" s="7">
        <v>0</v>
      </c>
      <c r="U151" s="8" t="e">
        <f t="shared" si="7"/>
        <v>#DIV/0!</v>
      </c>
      <c r="V151" s="8"/>
    </row>
    <row r="152" spans="1:22" ht="15" hidden="1" customHeight="1" outlineLevel="4" x14ac:dyDescent="0.25">
      <c r="A152" s="3" t="s">
        <v>125</v>
      </c>
      <c r="B152" s="4" t="s">
        <v>118</v>
      </c>
      <c r="C152" s="4" t="s">
        <v>131</v>
      </c>
      <c r="D152" s="4" t="s">
        <v>126</v>
      </c>
      <c r="E152" s="4"/>
      <c r="F152" s="4"/>
      <c r="G152" s="7">
        <v>0</v>
      </c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>
        <v>0</v>
      </c>
      <c r="S152" s="7">
        <v>0</v>
      </c>
      <c r="T152" s="7">
        <v>0</v>
      </c>
      <c r="U152" s="8" t="e">
        <f t="shared" si="7"/>
        <v>#DIV/0!</v>
      </c>
      <c r="V152" s="8"/>
    </row>
    <row r="153" spans="1:22" outlineLevel="1" collapsed="1" x14ac:dyDescent="0.25">
      <c r="A153" s="3" t="s">
        <v>132</v>
      </c>
      <c r="B153" s="4" t="s">
        <v>133</v>
      </c>
      <c r="C153" s="4"/>
      <c r="D153" s="4"/>
      <c r="E153" s="4"/>
      <c r="F153" s="4"/>
      <c r="G153" s="7">
        <v>0</v>
      </c>
      <c r="H153" s="7">
        <v>0</v>
      </c>
      <c r="I153" s="7"/>
      <c r="J153" s="7"/>
      <c r="K153" s="7"/>
      <c r="L153" s="7"/>
      <c r="M153" s="7"/>
      <c r="N153" s="7"/>
      <c r="O153" s="7"/>
      <c r="P153" s="7"/>
      <c r="Q153" s="7">
        <v>0</v>
      </c>
      <c r="R153" s="7">
        <v>0</v>
      </c>
      <c r="S153" s="7">
        <v>0</v>
      </c>
      <c r="T153" s="7">
        <v>0</v>
      </c>
      <c r="U153" s="8" t="e">
        <f t="shared" si="7"/>
        <v>#DIV/0!</v>
      </c>
      <c r="V153" s="8" t="s">
        <v>268</v>
      </c>
    </row>
    <row r="154" spans="1:22" ht="76.5" hidden="1" customHeight="1" outlineLevel="2" x14ac:dyDescent="0.25">
      <c r="A154" s="3" t="s">
        <v>134</v>
      </c>
      <c r="B154" s="4" t="s">
        <v>133</v>
      </c>
      <c r="C154" s="4" t="s">
        <v>135</v>
      </c>
      <c r="D154" s="4"/>
      <c r="E154" s="4"/>
      <c r="F154" s="4"/>
      <c r="G154" s="7">
        <v>0</v>
      </c>
      <c r="H154" s="7">
        <v>8000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8000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8">
        <f t="shared" si="7"/>
        <v>0</v>
      </c>
      <c r="V154" s="8"/>
    </row>
    <row r="155" spans="1:22" ht="15" hidden="1" customHeight="1" outlineLevel="3" x14ac:dyDescent="0.25">
      <c r="A155" s="3" t="s">
        <v>75</v>
      </c>
      <c r="B155" s="4" t="s">
        <v>133</v>
      </c>
      <c r="C155" s="4" t="s">
        <v>135</v>
      </c>
      <c r="D155" s="4" t="s">
        <v>76</v>
      </c>
      <c r="E155" s="4"/>
      <c r="F155" s="4"/>
      <c r="G155" s="7">
        <v>0</v>
      </c>
      <c r="H155" s="7">
        <v>8000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8000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8">
        <f t="shared" si="7"/>
        <v>0</v>
      </c>
      <c r="V155" s="8"/>
    </row>
    <row r="156" spans="1:22" ht="15" hidden="1" customHeight="1" outlineLevel="4" x14ac:dyDescent="0.25">
      <c r="A156" s="3" t="s">
        <v>115</v>
      </c>
      <c r="B156" s="4" t="s">
        <v>133</v>
      </c>
      <c r="C156" s="4" t="s">
        <v>135</v>
      </c>
      <c r="D156" s="4" t="s">
        <v>116</v>
      </c>
      <c r="E156" s="4"/>
      <c r="F156" s="4"/>
      <c r="G156" s="7">
        <v>0</v>
      </c>
      <c r="H156" s="7">
        <v>8000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8000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8">
        <f t="shared" si="7"/>
        <v>0</v>
      </c>
      <c r="V156" s="8"/>
    </row>
    <row r="157" spans="1:22" ht="127.5" hidden="1" customHeight="1" outlineLevel="2" x14ac:dyDescent="0.25">
      <c r="A157" s="3" t="s">
        <v>136</v>
      </c>
      <c r="B157" s="4" t="s">
        <v>133</v>
      </c>
      <c r="C157" s="4" t="s">
        <v>137</v>
      </c>
      <c r="D157" s="4"/>
      <c r="E157" s="4"/>
      <c r="F157" s="4"/>
      <c r="G157" s="7">
        <v>0</v>
      </c>
      <c r="H157" s="7">
        <v>8000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8000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8">
        <f t="shared" si="7"/>
        <v>0</v>
      </c>
      <c r="V157" s="8"/>
    </row>
    <row r="158" spans="1:22" ht="15" hidden="1" customHeight="1" outlineLevel="3" x14ac:dyDescent="0.25">
      <c r="A158" s="3" t="s">
        <v>75</v>
      </c>
      <c r="B158" s="4" t="s">
        <v>133</v>
      </c>
      <c r="C158" s="4" t="s">
        <v>137</v>
      </c>
      <c r="D158" s="4" t="s">
        <v>76</v>
      </c>
      <c r="E158" s="4"/>
      <c r="F158" s="4"/>
      <c r="G158" s="7">
        <v>0</v>
      </c>
      <c r="H158" s="7">
        <v>8000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8000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8">
        <f t="shared" si="7"/>
        <v>0</v>
      </c>
      <c r="V158" s="8"/>
    </row>
    <row r="159" spans="1:22" ht="15" hidden="1" customHeight="1" outlineLevel="4" x14ac:dyDescent="0.25">
      <c r="A159" s="3" t="s">
        <v>115</v>
      </c>
      <c r="B159" s="4" t="s">
        <v>133</v>
      </c>
      <c r="C159" s="4" t="s">
        <v>137</v>
      </c>
      <c r="D159" s="4" t="s">
        <v>116</v>
      </c>
      <c r="E159" s="4"/>
      <c r="F159" s="4"/>
      <c r="G159" s="7">
        <v>0</v>
      </c>
      <c r="H159" s="7">
        <v>8000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8000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8">
        <f t="shared" si="7"/>
        <v>0</v>
      </c>
      <c r="V159" s="8"/>
    </row>
    <row r="160" spans="1:22" collapsed="1" x14ac:dyDescent="0.25">
      <c r="A160" s="38" t="s">
        <v>138</v>
      </c>
      <c r="B160" s="39" t="s">
        <v>139</v>
      </c>
      <c r="C160" s="39"/>
      <c r="D160" s="39"/>
      <c r="E160" s="39"/>
      <c r="F160" s="39"/>
      <c r="G160" s="40">
        <v>101258194.06</v>
      </c>
      <c r="H160" s="40">
        <f>H161+H171+H181+H194</f>
        <v>144093061.59999999</v>
      </c>
      <c r="I160" s="40">
        <f t="shared" ref="I160:Q160" si="8">I161+I171+I181+I194</f>
        <v>0</v>
      </c>
      <c r="J160" s="40">
        <f t="shared" si="8"/>
        <v>0</v>
      </c>
      <c r="K160" s="40">
        <f t="shared" si="8"/>
        <v>0</v>
      </c>
      <c r="L160" s="40">
        <f t="shared" si="8"/>
        <v>0</v>
      </c>
      <c r="M160" s="40">
        <f t="shared" si="8"/>
        <v>0</v>
      </c>
      <c r="N160" s="40">
        <f t="shared" si="8"/>
        <v>0</v>
      </c>
      <c r="O160" s="40">
        <f t="shared" si="8"/>
        <v>0</v>
      </c>
      <c r="P160" s="40">
        <f t="shared" si="8"/>
        <v>0</v>
      </c>
      <c r="Q160" s="40">
        <f t="shared" si="8"/>
        <v>99218693.209999993</v>
      </c>
      <c r="R160" s="40">
        <v>0</v>
      </c>
      <c r="S160" s="40">
        <v>0</v>
      </c>
      <c r="T160" s="40">
        <v>101258194.06</v>
      </c>
      <c r="U160" s="41">
        <f t="shared" si="7"/>
        <v>0.68857370443990895</v>
      </c>
      <c r="V160" s="41">
        <f>Q160/Q328</f>
        <v>0.64201933813275114</v>
      </c>
    </row>
    <row r="161" spans="1:22" outlineLevel="1" x14ac:dyDescent="0.25">
      <c r="A161" s="3" t="s">
        <v>140</v>
      </c>
      <c r="B161" s="4" t="s">
        <v>141</v>
      </c>
      <c r="C161" s="4"/>
      <c r="D161" s="4"/>
      <c r="E161" s="4"/>
      <c r="F161" s="4"/>
      <c r="G161" s="7">
        <v>27468756.969999999</v>
      </c>
      <c r="H161" s="7">
        <v>41131230.890000001</v>
      </c>
      <c r="I161" s="7"/>
      <c r="J161" s="7"/>
      <c r="K161" s="7"/>
      <c r="L161" s="7"/>
      <c r="M161" s="7"/>
      <c r="N161" s="7"/>
      <c r="O161" s="7"/>
      <c r="P161" s="7"/>
      <c r="Q161" s="7">
        <v>27383076.32</v>
      </c>
      <c r="R161" s="7">
        <v>0</v>
      </c>
      <c r="S161" s="7">
        <v>0</v>
      </c>
      <c r="T161" s="7">
        <v>27468756.969999999</v>
      </c>
      <c r="U161" s="8">
        <f t="shared" si="7"/>
        <v>0.66574901182102697</v>
      </c>
      <c r="V161" s="8">
        <f>Q161/Q328</f>
        <v>0.17718903531409463</v>
      </c>
    </row>
    <row r="162" spans="1:22" ht="38.25" hidden="1" customHeight="1" outlineLevel="2" x14ac:dyDescent="0.25">
      <c r="A162" s="3" t="s">
        <v>142</v>
      </c>
      <c r="B162" s="4" t="s">
        <v>141</v>
      </c>
      <c r="C162" s="4" t="s">
        <v>143</v>
      </c>
      <c r="D162" s="4"/>
      <c r="E162" s="4"/>
      <c r="F162" s="4"/>
      <c r="G162" s="7">
        <v>22027497.399999999</v>
      </c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>
        <v>0</v>
      </c>
      <c r="S162" s="7">
        <v>0</v>
      </c>
      <c r="T162" s="7">
        <v>22027497.399999999</v>
      </c>
      <c r="U162" s="8" t="e">
        <f t="shared" si="7"/>
        <v>#DIV/0!</v>
      </c>
      <c r="V162" s="8"/>
    </row>
    <row r="163" spans="1:22" ht="38.25" hidden="1" customHeight="1" outlineLevel="3" x14ac:dyDescent="0.25">
      <c r="A163" s="3" t="s">
        <v>53</v>
      </c>
      <c r="B163" s="4" t="s">
        <v>141</v>
      </c>
      <c r="C163" s="4" t="s">
        <v>143</v>
      </c>
      <c r="D163" s="4" t="s">
        <v>54</v>
      </c>
      <c r="E163" s="4"/>
      <c r="F163" s="4"/>
      <c r="G163" s="7">
        <v>22027497.399999999</v>
      </c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>
        <v>0</v>
      </c>
      <c r="S163" s="7">
        <v>0</v>
      </c>
      <c r="T163" s="7">
        <v>22027497.399999999</v>
      </c>
      <c r="U163" s="8" t="e">
        <f t="shared" si="7"/>
        <v>#DIV/0!</v>
      </c>
      <c r="V163" s="8"/>
    </row>
    <row r="164" spans="1:22" ht="15" hidden="1" customHeight="1" outlineLevel="4" x14ac:dyDescent="0.25">
      <c r="A164" s="3" t="s">
        <v>55</v>
      </c>
      <c r="B164" s="4" t="s">
        <v>141</v>
      </c>
      <c r="C164" s="4" t="s">
        <v>143</v>
      </c>
      <c r="D164" s="4" t="s">
        <v>56</v>
      </c>
      <c r="E164" s="4"/>
      <c r="F164" s="4"/>
      <c r="G164" s="7">
        <v>22027497.399999999</v>
      </c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>
        <v>0</v>
      </c>
      <c r="S164" s="7">
        <v>0</v>
      </c>
      <c r="T164" s="7">
        <v>22027497.399999999</v>
      </c>
      <c r="U164" s="8" t="e">
        <f t="shared" si="7"/>
        <v>#DIV/0!</v>
      </c>
      <c r="V164" s="8"/>
    </row>
    <row r="165" spans="1:22" ht="38.25" hidden="1" customHeight="1" outlineLevel="2" x14ac:dyDescent="0.25">
      <c r="A165" s="3" t="s">
        <v>144</v>
      </c>
      <c r="B165" s="4" t="s">
        <v>141</v>
      </c>
      <c r="C165" s="4" t="s">
        <v>145</v>
      </c>
      <c r="D165" s="4"/>
      <c r="E165" s="4"/>
      <c r="F165" s="4"/>
      <c r="G165" s="7">
        <v>837673.18</v>
      </c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>
        <v>0</v>
      </c>
      <c r="S165" s="7">
        <v>0</v>
      </c>
      <c r="T165" s="7">
        <v>837673.18</v>
      </c>
      <c r="U165" s="8" t="e">
        <f t="shared" si="7"/>
        <v>#DIV/0!</v>
      </c>
      <c r="V165" s="8"/>
    </row>
    <row r="166" spans="1:22" ht="38.25" hidden="1" customHeight="1" outlineLevel="3" x14ac:dyDescent="0.25">
      <c r="A166" s="3" t="s">
        <v>53</v>
      </c>
      <c r="B166" s="4" t="s">
        <v>141</v>
      </c>
      <c r="C166" s="4" t="s">
        <v>145</v>
      </c>
      <c r="D166" s="4" t="s">
        <v>54</v>
      </c>
      <c r="E166" s="4"/>
      <c r="F166" s="4"/>
      <c r="G166" s="7">
        <v>837673.18</v>
      </c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>
        <v>0</v>
      </c>
      <c r="S166" s="7">
        <v>0</v>
      </c>
      <c r="T166" s="7">
        <v>837673.18</v>
      </c>
      <c r="U166" s="8" t="e">
        <f t="shared" si="7"/>
        <v>#DIV/0!</v>
      </c>
      <c r="V166" s="8"/>
    </row>
    <row r="167" spans="1:22" ht="15" hidden="1" customHeight="1" outlineLevel="4" x14ac:dyDescent="0.25">
      <c r="A167" s="3" t="s">
        <v>55</v>
      </c>
      <c r="B167" s="4" t="s">
        <v>141</v>
      </c>
      <c r="C167" s="4" t="s">
        <v>145</v>
      </c>
      <c r="D167" s="4" t="s">
        <v>56</v>
      </c>
      <c r="E167" s="4"/>
      <c r="F167" s="4"/>
      <c r="G167" s="7">
        <v>837673.18</v>
      </c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>
        <v>0</v>
      </c>
      <c r="S167" s="7">
        <v>0</v>
      </c>
      <c r="T167" s="7">
        <v>837673.18</v>
      </c>
      <c r="U167" s="8" t="e">
        <f t="shared" si="7"/>
        <v>#DIV/0!</v>
      </c>
      <c r="V167" s="8"/>
    </row>
    <row r="168" spans="1:22" ht="15" hidden="1" customHeight="1" outlineLevel="2" x14ac:dyDescent="0.25">
      <c r="A168" s="3" t="s">
        <v>146</v>
      </c>
      <c r="B168" s="4" t="s">
        <v>141</v>
      </c>
      <c r="C168" s="4" t="s">
        <v>147</v>
      </c>
      <c r="D168" s="4"/>
      <c r="E168" s="4"/>
      <c r="F168" s="4"/>
      <c r="G168" s="7">
        <v>4603586.3899999997</v>
      </c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>
        <v>0</v>
      </c>
      <c r="S168" s="7">
        <v>0</v>
      </c>
      <c r="T168" s="7">
        <v>4603586.3899999997</v>
      </c>
      <c r="U168" s="8" t="e">
        <f t="shared" si="7"/>
        <v>#DIV/0!</v>
      </c>
      <c r="V168" s="8"/>
    </row>
    <row r="169" spans="1:22" ht="38.25" hidden="1" customHeight="1" outlineLevel="3" x14ac:dyDescent="0.25">
      <c r="A169" s="3" t="s">
        <v>53</v>
      </c>
      <c r="B169" s="4" t="s">
        <v>141</v>
      </c>
      <c r="C169" s="4" t="s">
        <v>147</v>
      </c>
      <c r="D169" s="4" t="s">
        <v>54</v>
      </c>
      <c r="E169" s="4"/>
      <c r="F169" s="4"/>
      <c r="G169" s="7">
        <v>4603586.3899999997</v>
      </c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>
        <v>0</v>
      </c>
      <c r="S169" s="7">
        <v>0</v>
      </c>
      <c r="T169" s="7">
        <v>4603586.3899999997</v>
      </c>
      <c r="U169" s="8" t="e">
        <f t="shared" si="7"/>
        <v>#DIV/0!</v>
      </c>
      <c r="V169" s="8"/>
    </row>
    <row r="170" spans="1:22" ht="15" hidden="1" customHeight="1" outlineLevel="4" x14ac:dyDescent="0.25">
      <c r="A170" s="3" t="s">
        <v>55</v>
      </c>
      <c r="B170" s="4" t="s">
        <v>141</v>
      </c>
      <c r="C170" s="4" t="s">
        <v>147</v>
      </c>
      <c r="D170" s="4" t="s">
        <v>56</v>
      </c>
      <c r="E170" s="4"/>
      <c r="F170" s="4"/>
      <c r="G170" s="7">
        <v>4603586.3899999997</v>
      </c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>
        <v>0</v>
      </c>
      <c r="S170" s="7">
        <v>0</v>
      </c>
      <c r="T170" s="7">
        <v>4603586.3899999997</v>
      </c>
      <c r="U170" s="8" t="e">
        <f t="shared" si="7"/>
        <v>#DIV/0!</v>
      </c>
      <c r="V170" s="8"/>
    </row>
    <row r="171" spans="1:22" outlineLevel="1" collapsed="1" x14ac:dyDescent="0.25">
      <c r="A171" s="3" t="s">
        <v>148</v>
      </c>
      <c r="B171" s="4" t="s">
        <v>149</v>
      </c>
      <c r="C171" s="4"/>
      <c r="D171" s="4"/>
      <c r="E171" s="4"/>
      <c r="F171" s="4"/>
      <c r="G171" s="7">
        <v>57158289.920000002</v>
      </c>
      <c r="H171" s="7">
        <v>79814493.709999993</v>
      </c>
      <c r="I171" s="7"/>
      <c r="J171" s="7"/>
      <c r="K171" s="7"/>
      <c r="L171" s="7"/>
      <c r="M171" s="7"/>
      <c r="N171" s="7"/>
      <c r="O171" s="7"/>
      <c r="P171" s="7"/>
      <c r="Q171" s="7">
        <v>54540293.25</v>
      </c>
      <c r="R171" s="7">
        <v>0</v>
      </c>
      <c r="S171" s="7">
        <v>0</v>
      </c>
      <c r="T171" s="7">
        <v>57158289.920000002</v>
      </c>
      <c r="U171" s="8">
        <f t="shared" si="7"/>
        <v>0.68333820982650195</v>
      </c>
      <c r="V171" s="8">
        <f>Q171/Q328</f>
        <v>0.35291659102805023</v>
      </c>
    </row>
    <row r="172" spans="1:22" ht="89.25" hidden="1" customHeight="1" outlineLevel="2" x14ac:dyDescent="0.25">
      <c r="A172" s="3" t="s">
        <v>150</v>
      </c>
      <c r="B172" s="4" t="s">
        <v>149</v>
      </c>
      <c r="C172" s="4" t="s">
        <v>151</v>
      </c>
      <c r="D172" s="4"/>
      <c r="E172" s="4"/>
      <c r="F172" s="4"/>
      <c r="G172" s="7">
        <v>39393588</v>
      </c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>
        <v>0</v>
      </c>
      <c r="S172" s="7">
        <v>0</v>
      </c>
      <c r="T172" s="7">
        <v>39393588</v>
      </c>
      <c r="U172" s="8" t="e">
        <f t="shared" si="7"/>
        <v>#DIV/0!</v>
      </c>
      <c r="V172" s="8"/>
    </row>
    <row r="173" spans="1:22" ht="38.25" hidden="1" customHeight="1" outlineLevel="3" x14ac:dyDescent="0.25">
      <c r="A173" s="3" t="s">
        <v>53</v>
      </c>
      <c r="B173" s="4" t="s">
        <v>149</v>
      </c>
      <c r="C173" s="4" t="s">
        <v>151</v>
      </c>
      <c r="D173" s="4" t="s">
        <v>54</v>
      </c>
      <c r="E173" s="4"/>
      <c r="F173" s="4"/>
      <c r="G173" s="7">
        <v>39393588</v>
      </c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>
        <v>0</v>
      </c>
      <c r="S173" s="7">
        <v>0</v>
      </c>
      <c r="T173" s="7">
        <v>39393588</v>
      </c>
      <c r="U173" s="8" t="e">
        <f t="shared" si="7"/>
        <v>#DIV/0!</v>
      </c>
      <c r="V173" s="8"/>
    </row>
    <row r="174" spans="1:22" ht="15" hidden="1" customHeight="1" outlineLevel="4" x14ac:dyDescent="0.25">
      <c r="A174" s="3" t="s">
        <v>55</v>
      </c>
      <c r="B174" s="4" t="s">
        <v>149</v>
      </c>
      <c r="C174" s="4" t="s">
        <v>151</v>
      </c>
      <c r="D174" s="4" t="s">
        <v>56</v>
      </c>
      <c r="E174" s="4"/>
      <c r="F174" s="4"/>
      <c r="G174" s="7">
        <v>39393588</v>
      </c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>
        <v>0</v>
      </c>
      <c r="S174" s="7">
        <v>0</v>
      </c>
      <c r="T174" s="7">
        <v>39393588</v>
      </c>
      <c r="U174" s="8" t="e">
        <f t="shared" si="7"/>
        <v>#DIV/0!</v>
      </c>
      <c r="V174" s="8"/>
    </row>
    <row r="175" spans="1:22" ht="38.25" hidden="1" customHeight="1" outlineLevel="2" x14ac:dyDescent="0.25">
      <c r="A175" s="3" t="s">
        <v>144</v>
      </c>
      <c r="B175" s="4" t="s">
        <v>149</v>
      </c>
      <c r="C175" s="4" t="s">
        <v>145</v>
      </c>
      <c r="D175" s="4"/>
      <c r="E175" s="4"/>
      <c r="F175" s="4"/>
      <c r="G175" s="7">
        <v>2944306.12</v>
      </c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>
        <v>0</v>
      </c>
      <c r="S175" s="7">
        <v>0</v>
      </c>
      <c r="T175" s="7">
        <v>2944306.12</v>
      </c>
      <c r="U175" s="8" t="e">
        <f t="shared" si="7"/>
        <v>#DIV/0!</v>
      </c>
      <c r="V175" s="8"/>
    </row>
    <row r="176" spans="1:22" ht="38.25" hidden="1" customHeight="1" outlineLevel="3" x14ac:dyDescent="0.25">
      <c r="A176" s="3" t="s">
        <v>53</v>
      </c>
      <c r="B176" s="4" t="s">
        <v>149</v>
      </c>
      <c r="C176" s="4" t="s">
        <v>145</v>
      </c>
      <c r="D176" s="4" t="s">
        <v>54</v>
      </c>
      <c r="E176" s="4"/>
      <c r="F176" s="4"/>
      <c r="G176" s="7">
        <v>2944306.12</v>
      </c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>
        <v>0</v>
      </c>
      <c r="S176" s="7">
        <v>0</v>
      </c>
      <c r="T176" s="7">
        <v>2944306.12</v>
      </c>
      <c r="U176" s="8" t="e">
        <f t="shared" si="7"/>
        <v>#DIV/0!</v>
      </c>
      <c r="V176" s="8"/>
    </row>
    <row r="177" spans="1:22" ht="15" hidden="1" customHeight="1" outlineLevel="4" x14ac:dyDescent="0.25">
      <c r="A177" s="3" t="s">
        <v>55</v>
      </c>
      <c r="B177" s="4" t="s">
        <v>149</v>
      </c>
      <c r="C177" s="4" t="s">
        <v>145</v>
      </c>
      <c r="D177" s="4" t="s">
        <v>56</v>
      </c>
      <c r="E177" s="4"/>
      <c r="F177" s="4"/>
      <c r="G177" s="7">
        <v>2944306.12</v>
      </c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>
        <v>0</v>
      </c>
      <c r="S177" s="7">
        <v>0</v>
      </c>
      <c r="T177" s="7">
        <v>2944306.12</v>
      </c>
      <c r="U177" s="8" t="e">
        <f t="shared" si="7"/>
        <v>#DIV/0!</v>
      </c>
      <c r="V177" s="8"/>
    </row>
    <row r="178" spans="1:22" ht="15" hidden="1" customHeight="1" outlineLevel="2" x14ac:dyDescent="0.25">
      <c r="A178" s="3" t="s">
        <v>152</v>
      </c>
      <c r="B178" s="4" t="s">
        <v>149</v>
      </c>
      <c r="C178" s="4" t="s">
        <v>153</v>
      </c>
      <c r="D178" s="4"/>
      <c r="E178" s="4"/>
      <c r="F178" s="4"/>
      <c r="G178" s="7">
        <v>14820395.800000001</v>
      </c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>
        <v>0</v>
      </c>
      <c r="S178" s="7">
        <v>0</v>
      </c>
      <c r="T178" s="7">
        <v>14820395.800000001</v>
      </c>
      <c r="U178" s="8" t="e">
        <f t="shared" si="7"/>
        <v>#DIV/0!</v>
      </c>
      <c r="V178" s="8"/>
    </row>
    <row r="179" spans="1:22" ht="38.25" hidden="1" customHeight="1" outlineLevel="3" x14ac:dyDescent="0.25">
      <c r="A179" s="3" t="s">
        <v>53</v>
      </c>
      <c r="B179" s="4" t="s">
        <v>149</v>
      </c>
      <c r="C179" s="4" t="s">
        <v>153</v>
      </c>
      <c r="D179" s="4" t="s">
        <v>54</v>
      </c>
      <c r="E179" s="4"/>
      <c r="F179" s="4"/>
      <c r="G179" s="7">
        <v>14820395.800000001</v>
      </c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>
        <v>0</v>
      </c>
      <c r="S179" s="7">
        <v>0</v>
      </c>
      <c r="T179" s="7">
        <v>14820395.800000001</v>
      </c>
      <c r="U179" s="8" t="e">
        <f t="shared" si="7"/>
        <v>#DIV/0!</v>
      </c>
      <c r="V179" s="8"/>
    </row>
    <row r="180" spans="1:22" ht="15" hidden="1" customHeight="1" outlineLevel="4" x14ac:dyDescent="0.25">
      <c r="A180" s="3" t="s">
        <v>55</v>
      </c>
      <c r="B180" s="4" t="s">
        <v>149</v>
      </c>
      <c r="C180" s="4" t="s">
        <v>153</v>
      </c>
      <c r="D180" s="4" t="s">
        <v>56</v>
      </c>
      <c r="E180" s="4"/>
      <c r="F180" s="4"/>
      <c r="G180" s="7">
        <v>14820395.800000001</v>
      </c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>
        <v>0</v>
      </c>
      <c r="S180" s="7">
        <v>0</v>
      </c>
      <c r="T180" s="7">
        <v>14820395.800000001</v>
      </c>
      <c r="U180" s="8" t="e">
        <f t="shared" si="7"/>
        <v>#DIV/0!</v>
      </c>
      <c r="V180" s="8"/>
    </row>
    <row r="181" spans="1:22" outlineLevel="1" collapsed="1" x14ac:dyDescent="0.25">
      <c r="A181" s="3" t="s">
        <v>154</v>
      </c>
      <c r="B181" s="4" t="s">
        <v>155</v>
      </c>
      <c r="C181" s="4"/>
      <c r="D181" s="4"/>
      <c r="E181" s="4"/>
      <c r="F181" s="4"/>
      <c r="G181" s="7">
        <v>3632864.15</v>
      </c>
      <c r="H181" s="7">
        <v>5768017</v>
      </c>
      <c r="I181" s="7"/>
      <c r="J181" s="7"/>
      <c r="K181" s="7"/>
      <c r="L181" s="7"/>
      <c r="M181" s="7"/>
      <c r="N181" s="7"/>
      <c r="O181" s="7"/>
      <c r="P181" s="7"/>
      <c r="Q181" s="7">
        <v>4531070.74</v>
      </c>
      <c r="R181" s="7">
        <v>0</v>
      </c>
      <c r="S181" s="7">
        <v>0</v>
      </c>
      <c r="T181" s="7">
        <v>3632864.15</v>
      </c>
      <c r="U181" s="8">
        <f t="shared" si="7"/>
        <v>0.78555086436118349</v>
      </c>
      <c r="V181" s="8">
        <f>Q181/Q328</f>
        <v>2.9319425033853208E-2</v>
      </c>
    </row>
    <row r="182" spans="1:22" ht="25.5" hidden="1" customHeight="1" outlineLevel="2" x14ac:dyDescent="0.25">
      <c r="A182" s="3" t="s">
        <v>156</v>
      </c>
      <c r="B182" s="4" t="s">
        <v>155</v>
      </c>
      <c r="C182" s="4" t="s">
        <v>157</v>
      </c>
      <c r="D182" s="4"/>
      <c r="E182" s="4"/>
      <c r="F182" s="4"/>
      <c r="G182" s="7">
        <v>106596</v>
      </c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>
        <v>0</v>
      </c>
      <c r="S182" s="7">
        <v>0</v>
      </c>
      <c r="T182" s="7">
        <v>106596</v>
      </c>
      <c r="U182" s="8" t="e">
        <f t="shared" ref="U182:U245" si="9">Q182/H182</f>
        <v>#DIV/0!</v>
      </c>
      <c r="V182" s="8"/>
    </row>
    <row r="183" spans="1:22" ht="38.25" hidden="1" customHeight="1" outlineLevel="3" x14ac:dyDescent="0.25">
      <c r="A183" s="3" t="s">
        <v>53</v>
      </c>
      <c r="B183" s="4" t="s">
        <v>155</v>
      </c>
      <c r="C183" s="4" t="s">
        <v>157</v>
      </c>
      <c r="D183" s="4" t="s">
        <v>54</v>
      </c>
      <c r="E183" s="4"/>
      <c r="F183" s="4"/>
      <c r="G183" s="7">
        <v>106596</v>
      </c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>
        <v>0</v>
      </c>
      <c r="S183" s="7">
        <v>0</v>
      </c>
      <c r="T183" s="7">
        <v>106596</v>
      </c>
      <c r="U183" s="8" t="e">
        <f t="shared" si="9"/>
        <v>#DIV/0!</v>
      </c>
      <c r="V183" s="8"/>
    </row>
    <row r="184" spans="1:22" ht="15" hidden="1" customHeight="1" outlineLevel="4" x14ac:dyDescent="0.25">
      <c r="A184" s="3" t="s">
        <v>55</v>
      </c>
      <c r="B184" s="4" t="s">
        <v>155</v>
      </c>
      <c r="C184" s="4" t="s">
        <v>157</v>
      </c>
      <c r="D184" s="4" t="s">
        <v>56</v>
      </c>
      <c r="E184" s="4"/>
      <c r="F184" s="4"/>
      <c r="G184" s="7">
        <v>106596</v>
      </c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>
        <v>0</v>
      </c>
      <c r="S184" s="7">
        <v>0</v>
      </c>
      <c r="T184" s="7">
        <v>106596</v>
      </c>
      <c r="U184" s="8" t="e">
        <f t="shared" si="9"/>
        <v>#DIV/0!</v>
      </c>
      <c r="V184" s="8"/>
    </row>
    <row r="185" spans="1:22" ht="15" hidden="1" customHeight="1" outlineLevel="2" x14ac:dyDescent="0.25">
      <c r="A185" s="3" t="s">
        <v>158</v>
      </c>
      <c r="B185" s="4" t="s">
        <v>155</v>
      </c>
      <c r="C185" s="4" t="s">
        <v>159</v>
      </c>
      <c r="D185" s="4"/>
      <c r="E185" s="4"/>
      <c r="F185" s="4"/>
      <c r="G185" s="7">
        <v>1023331.87</v>
      </c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>
        <v>0</v>
      </c>
      <c r="S185" s="7">
        <v>0</v>
      </c>
      <c r="T185" s="7">
        <v>1023331.87</v>
      </c>
      <c r="U185" s="8" t="e">
        <f t="shared" si="9"/>
        <v>#DIV/0!</v>
      </c>
      <c r="V185" s="8"/>
    </row>
    <row r="186" spans="1:22" ht="38.25" hidden="1" customHeight="1" outlineLevel="3" x14ac:dyDescent="0.25">
      <c r="A186" s="3" t="s">
        <v>53</v>
      </c>
      <c r="B186" s="4" t="s">
        <v>155</v>
      </c>
      <c r="C186" s="4" t="s">
        <v>159</v>
      </c>
      <c r="D186" s="4" t="s">
        <v>54</v>
      </c>
      <c r="E186" s="4"/>
      <c r="F186" s="4"/>
      <c r="G186" s="7">
        <v>1023331.87</v>
      </c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>
        <v>0</v>
      </c>
      <c r="S186" s="7">
        <v>0</v>
      </c>
      <c r="T186" s="7">
        <v>1023331.87</v>
      </c>
      <c r="U186" s="8" t="e">
        <f t="shared" si="9"/>
        <v>#DIV/0!</v>
      </c>
      <c r="V186" s="8"/>
    </row>
    <row r="187" spans="1:22" ht="15" hidden="1" customHeight="1" outlineLevel="4" x14ac:dyDescent="0.25">
      <c r="A187" s="3" t="s">
        <v>55</v>
      </c>
      <c r="B187" s="4" t="s">
        <v>155</v>
      </c>
      <c r="C187" s="4" t="s">
        <v>159</v>
      </c>
      <c r="D187" s="4" t="s">
        <v>56</v>
      </c>
      <c r="E187" s="4"/>
      <c r="F187" s="4"/>
      <c r="G187" s="7">
        <v>1023331.87</v>
      </c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>
        <v>0</v>
      </c>
      <c r="S187" s="7">
        <v>0</v>
      </c>
      <c r="T187" s="7">
        <v>1023331.87</v>
      </c>
      <c r="U187" s="8" t="e">
        <f t="shared" si="9"/>
        <v>#DIV/0!</v>
      </c>
      <c r="V187" s="8"/>
    </row>
    <row r="188" spans="1:22" ht="25.5" hidden="1" customHeight="1" outlineLevel="2" x14ac:dyDescent="0.25">
      <c r="A188" s="3" t="s">
        <v>160</v>
      </c>
      <c r="B188" s="4" t="s">
        <v>155</v>
      </c>
      <c r="C188" s="4" t="s">
        <v>161</v>
      </c>
      <c r="D188" s="4"/>
      <c r="E188" s="4"/>
      <c r="F188" s="4"/>
      <c r="G188" s="7">
        <v>0</v>
      </c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>
        <v>0</v>
      </c>
      <c r="S188" s="7">
        <v>0</v>
      </c>
      <c r="T188" s="7">
        <v>0</v>
      </c>
      <c r="U188" s="8" t="e">
        <f t="shared" si="9"/>
        <v>#DIV/0!</v>
      </c>
      <c r="V188" s="8"/>
    </row>
    <row r="189" spans="1:22" ht="38.25" hidden="1" customHeight="1" outlineLevel="3" x14ac:dyDescent="0.25">
      <c r="A189" s="3" t="s">
        <v>53</v>
      </c>
      <c r="B189" s="4" t="s">
        <v>155</v>
      </c>
      <c r="C189" s="4" t="s">
        <v>161</v>
      </c>
      <c r="D189" s="4" t="s">
        <v>54</v>
      </c>
      <c r="E189" s="4"/>
      <c r="F189" s="4"/>
      <c r="G189" s="7">
        <v>0</v>
      </c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>
        <v>0</v>
      </c>
      <c r="S189" s="7">
        <v>0</v>
      </c>
      <c r="T189" s="7">
        <v>0</v>
      </c>
      <c r="U189" s="8" t="e">
        <f t="shared" si="9"/>
        <v>#DIV/0!</v>
      </c>
      <c r="V189" s="8"/>
    </row>
    <row r="190" spans="1:22" ht="15" hidden="1" customHeight="1" outlineLevel="4" x14ac:dyDescent="0.25">
      <c r="A190" s="3" t="s">
        <v>55</v>
      </c>
      <c r="B190" s="4" t="s">
        <v>155</v>
      </c>
      <c r="C190" s="4" t="s">
        <v>161</v>
      </c>
      <c r="D190" s="4" t="s">
        <v>56</v>
      </c>
      <c r="E190" s="4"/>
      <c r="F190" s="4"/>
      <c r="G190" s="7">
        <v>0</v>
      </c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>
        <v>0</v>
      </c>
      <c r="S190" s="7">
        <v>0</v>
      </c>
      <c r="T190" s="7">
        <v>0</v>
      </c>
      <c r="U190" s="8" t="e">
        <f t="shared" si="9"/>
        <v>#DIV/0!</v>
      </c>
      <c r="V190" s="8"/>
    </row>
    <row r="191" spans="1:22" ht="15" hidden="1" customHeight="1" outlineLevel="2" x14ac:dyDescent="0.25">
      <c r="A191" s="3" t="s">
        <v>158</v>
      </c>
      <c r="B191" s="4" t="s">
        <v>155</v>
      </c>
      <c r="C191" s="4" t="s">
        <v>162</v>
      </c>
      <c r="D191" s="4"/>
      <c r="E191" s="4"/>
      <c r="F191" s="4"/>
      <c r="G191" s="7">
        <v>2502936.2799999998</v>
      </c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>
        <v>0</v>
      </c>
      <c r="S191" s="7">
        <v>0</v>
      </c>
      <c r="T191" s="7">
        <v>2502936.2799999998</v>
      </c>
      <c r="U191" s="8" t="e">
        <f t="shared" si="9"/>
        <v>#DIV/0!</v>
      </c>
      <c r="V191" s="8"/>
    </row>
    <row r="192" spans="1:22" ht="38.25" hidden="1" customHeight="1" outlineLevel="3" x14ac:dyDescent="0.25">
      <c r="A192" s="3" t="s">
        <v>53</v>
      </c>
      <c r="B192" s="4" t="s">
        <v>155</v>
      </c>
      <c r="C192" s="4" t="s">
        <v>162</v>
      </c>
      <c r="D192" s="4" t="s">
        <v>54</v>
      </c>
      <c r="E192" s="4"/>
      <c r="F192" s="4"/>
      <c r="G192" s="7">
        <v>2502936.2799999998</v>
      </c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>
        <v>0</v>
      </c>
      <c r="S192" s="7">
        <v>0</v>
      </c>
      <c r="T192" s="7">
        <v>2502936.2799999998</v>
      </c>
      <c r="U192" s="8" t="e">
        <f t="shared" si="9"/>
        <v>#DIV/0!</v>
      </c>
      <c r="V192" s="8"/>
    </row>
    <row r="193" spans="1:22" ht="15" hidden="1" customHeight="1" outlineLevel="4" x14ac:dyDescent="0.25">
      <c r="A193" s="3" t="s">
        <v>55</v>
      </c>
      <c r="B193" s="4" t="s">
        <v>155</v>
      </c>
      <c r="C193" s="4" t="s">
        <v>162</v>
      </c>
      <c r="D193" s="4" t="s">
        <v>56</v>
      </c>
      <c r="E193" s="4"/>
      <c r="F193" s="4"/>
      <c r="G193" s="7">
        <v>2502936.2799999998</v>
      </c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>
        <v>0</v>
      </c>
      <c r="S193" s="7">
        <v>0</v>
      </c>
      <c r="T193" s="7">
        <v>2502936.2799999998</v>
      </c>
      <c r="U193" s="8" t="e">
        <f t="shared" si="9"/>
        <v>#DIV/0!</v>
      </c>
      <c r="V193" s="8"/>
    </row>
    <row r="194" spans="1:22" outlineLevel="1" collapsed="1" x14ac:dyDescent="0.25">
      <c r="A194" s="3" t="s">
        <v>163</v>
      </c>
      <c r="B194" s="4" t="s">
        <v>164</v>
      </c>
      <c r="C194" s="4"/>
      <c r="D194" s="4"/>
      <c r="E194" s="4"/>
      <c r="F194" s="4"/>
      <c r="G194" s="7">
        <v>12998283.02</v>
      </c>
      <c r="H194" s="7">
        <v>17379320</v>
      </c>
      <c r="I194" s="7"/>
      <c r="J194" s="7"/>
      <c r="K194" s="7"/>
      <c r="L194" s="7"/>
      <c r="M194" s="7"/>
      <c r="N194" s="7"/>
      <c r="O194" s="7"/>
      <c r="P194" s="7"/>
      <c r="Q194" s="7">
        <v>12764252.9</v>
      </c>
      <c r="R194" s="7">
        <v>0</v>
      </c>
      <c r="S194" s="7">
        <v>0</v>
      </c>
      <c r="T194" s="7">
        <v>12998283.02</v>
      </c>
      <c r="U194" s="8">
        <f t="shared" si="9"/>
        <v>0.73445065169408241</v>
      </c>
      <c r="V194" s="8">
        <f>Q194/Q328</f>
        <v>8.259428675675308E-2</v>
      </c>
    </row>
    <row r="195" spans="1:22" ht="15" hidden="1" customHeight="1" outlineLevel="2" x14ac:dyDescent="0.25">
      <c r="A195" s="3" t="s">
        <v>165</v>
      </c>
      <c r="B195" s="4" t="s">
        <v>164</v>
      </c>
      <c r="C195" s="4" t="s">
        <v>166</v>
      </c>
      <c r="D195" s="4"/>
      <c r="E195" s="4"/>
      <c r="F195" s="4"/>
      <c r="G195" s="7">
        <v>50000</v>
      </c>
      <c r="H195" s="7">
        <v>105000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105000</v>
      </c>
      <c r="P195" s="7">
        <v>50000</v>
      </c>
      <c r="Q195" s="7">
        <v>50000</v>
      </c>
      <c r="R195" s="7">
        <v>0</v>
      </c>
      <c r="S195" s="7">
        <v>0</v>
      </c>
      <c r="T195" s="7">
        <v>50000</v>
      </c>
      <c r="U195" s="8">
        <f t="shared" si="9"/>
        <v>0.47619047619047616</v>
      </c>
      <c r="V195" s="8"/>
    </row>
    <row r="196" spans="1:22" ht="25.5" hidden="1" customHeight="1" outlineLevel="3" x14ac:dyDescent="0.25">
      <c r="A196" s="3" t="s">
        <v>167</v>
      </c>
      <c r="B196" s="4" t="s">
        <v>164</v>
      </c>
      <c r="C196" s="4" t="s">
        <v>166</v>
      </c>
      <c r="D196" s="4" t="s">
        <v>168</v>
      </c>
      <c r="E196" s="4"/>
      <c r="F196" s="4"/>
      <c r="G196" s="7">
        <v>50000</v>
      </c>
      <c r="H196" s="7">
        <v>105000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105000</v>
      </c>
      <c r="P196" s="7">
        <v>50000</v>
      </c>
      <c r="Q196" s="7">
        <v>50000</v>
      </c>
      <c r="R196" s="7">
        <v>0</v>
      </c>
      <c r="S196" s="7">
        <v>0</v>
      </c>
      <c r="T196" s="7">
        <v>50000</v>
      </c>
      <c r="U196" s="8">
        <f t="shared" si="9"/>
        <v>0.47619047619047616</v>
      </c>
      <c r="V196" s="8"/>
    </row>
    <row r="197" spans="1:22" ht="15" hidden="1" customHeight="1" outlineLevel="4" x14ac:dyDescent="0.25">
      <c r="A197" s="3" t="s">
        <v>169</v>
      </c>
      <c r="B197" s="4" t="s">
        <v>164</v>
      </c>
      <c r="C197" s="4" t="s">
        <v>166</v>
      </c>
      <c r="D197" s="4" t="s">
        <v>170</v>
      </c>
      <c r="E197" s="4"/>
      <c r="F197" s="4"/>
      <c r="G197" s="7">
        <v>50000</v>
      </c>
      <c r="H197" s="7">
        <v>105000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105000</v>
      </c>
      <c r="P197" s="7">
        <v>50000</v>
      </c>
      <c r="Q197" s="7">
        <v>50000</v>
      </c>
      <c r="R197" s="7">
        <v>0</v>
      </c>
      <c r="S197" s="7">
        <v>0</v>
      </c>
      <c r="T197" s="7">
        <v>50000</v>
      </c>
      <c r="U197" s="8">
        <f t="shared" si="9"/>
        <v>0.47619047619047616</v>
      </c>
      <c r="V197" s="8"/>
    </row>
    <row r="198" spans="1:22" ht="25.5" hidden="1" customHeight="1" outlineLevel="2" x14ac:dyDescent="0.25">
      <c r="A198" s="3" t="s">
        <v>171</v>
      </c>
      <c r="B198" s="4" t="s">
        <v>164</v>
      </c>
      <c r="C198" s="4" t="s">
        <v>172</v>
      </c>
      <c r="D198" s="4"/>
      <c r="E198" s="4"/>
      <c r="F198" s="4"/>
      <c r="G198" s="7">
        <v>688975.14</v>
      </c>
      <c r="H198" s="7">
        <v>861000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861000</v>
      </c>
      <c r="P198" s="7">
        <v>688975.14</v>
      </c>
      <c r="Q198" s="7">
        <v>688975.14</v>
      </c>
      <c r="R198" s="7">
        <v>0</v>
      </c>
      <c r="S198" s="7">
        <v>0</v>
      </c>
      <c r="T198" s="7">
        <v>688975.14</v>
      </c>
      <c r="U198" s="8">
        <f t="shared" si="9"/>
        <v>0.80020341463414635</v>
      </c>
      <c r="V198" s="8"/>
    </row>
    <row r="199" spans="1:22" ht="38.25" hidden="1" customHeight="1" outlineLevel="3" x14ac:dyDescent="0.25">
      <c r="A199" s="3" t="s">
        <v>53</v>
      </c>
      <c r="B199" s="4" t="s">
        <v>164</v>
      </c>
      <c r="C199" s="4" t="s">
        <v>172</v>
      </c>
      <c r="D199" s="4" t="s">
        <v>54</v>
      </c>
      <c r="E199" s="4"/>
      <c r="F199" s="4"/>
      <c r="G199" s="7">
        <v>688975.14</v>
      </c>
      <c r="H199" s="7">
        <v>861000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861000</v>
      </c>
      <c r="P199" s="7">
        <v>688975.14</v>
      </c>
      <c r="Q199" s="7">
        <v>688975.14</v>
      </c>
      <c r="R199" s="7">
        <v>0</v>
      </c>
      <c r="S199" s="7">
        <v>0</v>
      </c>
      <c r="T199" s="7">
        <v>688975.14</v>
      </c>
      <c r="U199" s="8">
        <f t="shared" si="9"/>
        <v>0.80020341463414635</v>
      </c>
      <c r="V199" s="8"/>
    </row>
    <row r="200" spans="1:22" ht="15" hidden="1" customHeight="1" outlineLevel="4" x14ac:dyDescent="0.25">
      <c r="A200" s="3" t="s">
        <v>55</v>
      </c>
      <c r="B200" s="4" t="s">
        <v>164</v>
      </c>
      <c r="C200" s="4" t="s">
        <v>172</v>
      </c>
      <c r="D200" s="4" t="s">
        <v>56</v>
      </c>
      <c r="E200" s="4"/>
      <c r="F200" s="4"/>
      <c r="G200" s="7">
        <v>688975.14</v>
      </c>
      <c r="H200" s="7">
        <v>861000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861000</v>
      </c>
      <c r="P200" s="7">
        <v>688975.14</v>
      </c>
      <c r="Q200" s="7">
        <v>688975.14</v>
      </c>
      <c r="R200" s="7">
        <v>0</v>
      </c>
      <c r="S200" s="7">
        <v>0</v>
      </c>
      <c r="T200" s="7">
        <v>688975.14</v>
      </c>
      <c r="U200" s="8">
        <f t="shared" si="9"/>
        <v>0.80020341463414635</v>
      </c>
      <c r="V200" s="8"/>
    </row>
    <row r="201" spans="1:22" ht="38.25" hidden="1" customHeight="1" outlineLevel="2" x14ac:dyDescent="0.25">
      <c r="A201" s="3" t="s">
        <v>173</v>
      </c>
      <c r="B201" s="4" t="s">
        <v>164</v>
      </c>
      <c r="C201" s="4" t="s">
        <v>174</v>
      </c>
      <c r="D201" s="4"/>
      <c r="E201" s="4"/>
      <c r="F201" s="4"/>
      <c r="G201" s="7">
        <v>270912.09999999998</v>
      </c>
      <c r="H201" s="7">
        <v>355000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355000</v>
      </c>
      <c r="P201" s="7">
        <v>271012.5</v>
      </c>
      <c r="Q201" s="7">
        <v>270912.09999999998</v>
      </c>
      <c r="R201" s="7">
        <v>0</v>
      </c>
      <c r="S201" s="7">
        <v>0</v>
      </c>
      <c r="T201" s="7">
        <v>270912.09999999998</v>
      </c>
      <c r="U201" s="8">
        <f t="shared" si="9"/>
        <v>0.76313267605633794</v>
      </c>
      <c r="V201" s="8"/>
    </row>
    <row r="202" spans="1:22" ht="63.75" hidden="1" customHeight="1" outlineLevel="3" x14ac:dyDescent="0.25">
      <c r="A202" s="3" t="s">
        <v>9</v>
      </c>
      <c r="B202" s="4" t="s">
        <v>164</v>
      </c>
      <c r="C202" s="4" t="s">
        <v>174</v>
      </c>
      <c r="D202" s="4" t="s">
        <v>10</v>
      </c>
      <c r="E202" s="4"/>
      <c r="F202" s="4"/>
      <c r="G202" s="7">
        <v>55822.5</v>
      </c>
      <c r="H202" s="7">
        <v>90000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90000</v>
      </c>
      <c r="P202" s="7">
        <v>55822.5</v>
      </c>
      <c r="Q202" s="7">
        <v>55822.5</v>
      </c>
      <c r="R202" s="7">
        <v>0</v>
      </c>
      <c r="S202" s="7">
        <v>0</v>
      </c>
      <c r="T202" s="7">
        <v>55822.5</v>
      </c>
      <c r="U202" s="8">
        <f t="shared" si="9"/>
        <v>0.62024999999999997</v>
      </c>
      <c r="V202" s="8"/>
    </row>
    <row r="203" spans="1:22" ht="25.5" hidden="1" customHeight="1" outlineLevel="4" x14ac:dyDescent="0.25">
      <c r="A203" s="3" t="s">
        <v>85</v>
      </c>
      <c r="B203" s="4" t="s">
        <v>164</v>
      </c>
      <c r="C203" s="4" t="s">
        <v>174</v>
      </c>
      <c r="D203" s="4" t="s">
        <v>86</v>
      </c>
      <c r="E203" s="4"/>
      <c r="F203" s="4"/>
      <c r="G203" s="7">
        <v>55822.5</v>
      </c>
      <c r="H203" s="7">
        <v>90000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90000</v>
      </c>
      <c r="P203" s="7">
        <v>55822.5</v>
      </c>
      <c r="Q203" s="7">
        <v>55822.5</v>
      </c>
      <c r="R203" s="7">
        <v>0</v>
      </c>
      <c r="S203" s="7">
        <v>0</v>
      </c>
      <c r="T203" s="7">
        <v>55822.5</v>
      </c>
      <c r="U203" s="8">
        <f t="shared" si="9"/>
        <v>0.62024999999999997</v>
      </c>
      <c r="V203" s="8"/>
    </row>
    <row r="204" spans="1:22" ht="38.25" hidden="1" customHeight="1" outlineLevel="3" x14ac:dyDescent="0.25">
      <c r="A204" s="3" t="s">
        <v>15</v>
      </c>
      <c r="B204" s="4" t="s">
        <v>164</v>
      </c>
      <c r="C204" s="4" t="s">
        <v>174</v>
      </c>
      <c r="D204" s="4" t="s">
        <v>16</v>
      </c>
      <c r="E204" s="4"/>
      <c r="F204" s="4"/>
      <c r="G204" s="7">
        <v>62789.599999999999</v>
      </c>
      <c r="H204" s="7">
        <v>85000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85000</v>
      </c>
      <c r="P204" s="7">
        <v>62890</v>
      </c>
      <c r="Q204" s="7">
        <v>62789.599999999999</v>
      </c>
      <c r="R204" s="7">
        <v>0</v>
      </c>
      <c r="S204" s="7">
        <v>0</v>
      </c>
      <c r="T204" s="7">
        <v>62789.599999999999</v>
      </c>
      <c r="U204" s="8">
        <f t="shared" si="9"/>
        <v>0.73870117647058819</v>
      </c>
      <c r="V204" s="8"/>
    </row>
    <row r="205" spans="1:22" ht="38.25" hidden="1" customHeight="1" outlineLevel="4" x14ac:dyDescent="0.25">
      <c r="A205" s="3" t="s">
        <v>17</v>
      </c>
      <c r="B205" s="4" t="s">
        <v>164</v>
      </c>
      <c r="C205" s="4" t="s">
        <v>174</v>
      </c>
      <c r="D205" s="4" t="s">
        <v>18</v>
      </c>
      <c r="E205" s="4"/>
      <c r="F205" s="4"/>
      <c r="G205" s="7">
        <v>62789.599999999999</v>
      </c>
      <c r="H205" s="7">
        <v>85000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85000</v>
      </c>
      <c r="P205" s="7">
        <v>62890</v>
      </c>
      <c r="Q205" s="7">
        <v>62789.599999999999</v>
      </c>
      <c r="R205" s="7">
        <v>0</v>
      </c>
      <c r="S205" s="7">
        <v>0</v>
      </c>
      <c r="T205" s="7">
        <v>62789.599999999999</v>
      </c>
      <c r="U205" s="8">
        <f t="shared" si="9"/>
        <v>0.73870117647058819</v>
      </c>
      <c r="V205" s="8"/>
    </row>
    <row r="206" spans="1:22" ht="25.5" hidden="1" customHeight="1" outlineLevel="3" x14ac:dyDescent="0.25">
      <c r="A206" s="3" t="s">
        <v>167</v>
      </c>
      <c r="B206" s="4" t="s">
        <v>164</v>
      </c>
      <c r="C206" s="4" t="s">
        <v>174</v>
      </c>
      <c r="D206" s="4" t="s">
        <v>168</v>
      </c>
      <c r="E206" s="4"/>
      <c r="F206" s="4"/>
      <c r="G206" s="7">
        <v>152300</v>
      </c>
      <c r="H206" s="7">
        <v>180000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180000</v>
      </c>
      <c r="P206" s="7">
        <v>152300</v>
      </c>
      <c r="Q206" s="7">
        <v>152300</v>
      </c>
      <c r="R206" s="7">
        <v>0</v>
      </c>
      <c r="S206" s="7">
        <v>0</v>
      </c>
      <c r="T206" s="7">
        <v>152300</v>
      </c>
      <c r="U206" s="8">
        <f t="shared" si="9"/>
        <v>0.84611111111111115</v>
      </c>
      <c r="V206" s="8"/>
    </row>
    <row r="207" spans="1:22" ht="15" hidden="1" customHeight="1" outlineLevel="4" x14ac:dyDescent="0.25">
      <c r="A207" s="3" t="s">
        <v>175</v>
      </c>
      <c r="B207" s="4" t="s">
        <v>164</v>
      </c>
      <c r="C207" s="4" t="s">
        <v>174</v>
      </c>
      <c r="D207" s="4" t="s">
        <v>176</v>
      </c>
      <c r="E207" s="4"/>
      <c r="F207" s="4"/>
      <c r="G207" s="7">
        <v>152300</v>
      </c>
      <c r="H207" s="7">
        <v>180000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180000</v>
      </c>
      <c r="P207" s="7">
        <v>152300</v>
      </c>
      <c r="Q207" s="7">
        <v>152300</v>
      </c>
      <c r="R207" s="7">
        <v>0</v>
      </c>
      <c r="S207" s="7">
        <v>0</v>
      </c>
      <c r="T207" s="7">
        <v>152300</v>
      </c>
      <c r="U207" s="8">
        <f t="shared" si="9"/>
        <v>0.84611111111111115</v>
      </c>
      <c r="V207" s="8"/>
    </row>
    <row r="208" spans="1:22" ht="38.25" hidden="1" customHeight="1" outlineLevel="2" x14ac:dyDescent="0.25">
      <c r="A208" s="3" t="s">
        <v>13</v>
      </c>
      <c r="B208" s="4" t="s">
        <v>164</v>
      </c>
      <c r="C208" s="4" t="s">
        <v>177</v>
      </c>
      <c r="D208" s="4"/>
      <c r="E208" s="4"/>
      <c r="F208" s="4"/>
      <c r="G208" s="7">
        <v>793312.32</v>
      </c>
      <c r="H208" s="7">
        <v>997176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997176</v>
      </c>
      <c r="P208" s="7">
        <v>796312.32</v>
      </c>
      <c r="Q208" s="7">
        <v>793312.32</v>
      </c>
      <c r="R208" s="7">
        <v>0</v>
      </c>
      <c r="S208" s="7">
        <v>0</v>
      </c>
      <c r="T208" s="7">
        <v>793312.32</v>
      </c>
      <c r="U208" s="8">
        <f t="shared" si="9"/>
        <v>0.79555897855544055</v>
      </c>
      <c r="V208" s="8"/>
    </row>
    <row r="209" spans="1:22" ht="63.75" hidden="1" customHeight="1" outlineLevel="3" x14ac:dyDescent="0.25">
      <c r="A209" s="3" t="s">
        <v>9</v>
      </c>
      <c r="B209" s="4" t="s">
        <v>164</v>
      </c>
      <c r="C209" s="4" t="s">
        <v>177</v>
      </c>
      <c r="D209" s="4" t="s">
        <v>10</v>
      </c>
      <c r="E209" s="4"/>
      <c r="F209" s="4"/>
      <c r="G209" s="7">
        <v>793312.32</v>
      </c>
      <c r="H209" s="7">
        <v>993176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993176</v>
      </c>
      <c r="P209" s="7">
        <v>796312.32</v>
      </c>
      <c r="Q209" s="7">
        <v>793312.32</v>
      </c>
      <c r="R209" s="7">
        <v>0</v>
      </c>
      <c r="S209" s="7">
        <v>0</v>
      </c>
      <c r="T209" s="7">
        <v>793312.32</v>
      </c>
      <c r="U209" s="8">
        <f t="shared" si="9"/>
        <v>0.7987630792528212</v>
      </c>
      <c r="V209" s="8"/>
    </row>
    <row r="210" spans="1:22" ht="25.5" hidden="1" customHeight="1" outlineLevel="4" x14ac:dyDescent="0.25">
      <c r="A210" s="3" t="s">
        <v>11</v>
      </c>
      <c r="B210" s="4" t="s">
        <v>164</v>
      </c>
      <c r="C210" s="4" t="s">
        <v>177</v>
      </c>
      <c r="D210" s="4" t="s">
        <v>12</v>
      </c>
      <c r="E210" s="4"/>
      <c r="F210" s="4"/>
      <c r="G210" s="7">
        <v>793312.32</v>
      </c>
      <c r="H210" s="7">
        <v>993176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993176</v>
      </c>
      <c r="P210" s="7">
        <v>796312.32</v>
      </c>
      <c r="Q210" s="7">
        <v>793312.32</v>
      </c>
      <c r="R210" s="7">
        <v>0</v>
      </c>
      <c r="S210" s="7">
        <v>0</v>
      </c>
      <c r="T210" s="7">
        <v>793312.32</v>
      </c>
      <c r="U210" s="8">
        <f t="shared" si="9"/>
        <v>0.7987630792528212</v>
      </c>
      <c r="V210" s="8"/>
    </row>
    <row r="211" spans="1:22" ht="38.25" hidden="1" customHeight="1" outlineLevel="3" x14ac:dyDescent="0.25">
      <c r="A211" s="3" t="s">
        <v>15</v>
      </c>
      <c r="B211" s="4" t="s">
        <v>164</v>
      </c>
      <c r="C211" s="4" t="s">
        <v>177</v>
      </c>
      <c r="D211" s="4" t="s">
        <v>16</v>
      </c>
      <c r="E211" s="4"/>
      <c r="F211" s="4"/>
      <c r="G211" s="7">
        <v>0</v>
      </c>
      <c r="H211" s="7">
        <v>4000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4000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8">
        <f t="shared" si="9"/>
        <v>0</v>
      </c>
      <c r="V211" s="8"/>
    </row>
    <row r="212" spans="1:22" ht="38.25" hidden="1" customHeight="1" outlineLevel="4" x14ac:dyDescent="0.25">
      <c r="A212" s="3" t="s">
        <v>17</v>
      </c>
      <c r="B212" s="4" t="s">
        <v>164</v>
      </c>
      <c r="C212" s="4" t="s">
        <v>177</v>
      </c>
      <c r="D212" s="4" t="s">
        <v>18</v>
      </c>
      <c r="E212" s="4"/>
      <c r="F212" s="4"/>
      <c r="G212" s="7">
        <v>0</v>
      </c>
      <c r="H212" s="7">
        <v>4000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4000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8">
        <f t="shared" si="9"/>
        <v>0</v>
      </c>
      <c r="V212" s="8"/>
    </row>
    <row r="213" spans="1:22" ht="38.25" hidden="1" customHeight="1" outlineLevel="2" x14ac:dyDescent="0.25">
      <c r="A213" s="3" t="s">
        <v>178</v>
      </c>
      <c r="B213" s="4" t="s">
        <v>164</v>
      </c>
      <c r="C213" s="4" t="s">
        <v>179</v>
      </c>
      <c r="D213" s="4"/>
      <c r="E213" s="4"/>
      <c r="F213" s="4"/>
      <c r="G213" s="7">
        <v>9259563.4600000009</v>
      </c>
      <c r="H213" s="7">
        <v>12875700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12258200</v>
      </c>
      <c r="P213" s="7">
        <v>9379158.0600000005</v>
      </c>
      <c r="Q213" s="7">
        <v>9259563.4600000009</v>
      </c>
      <c r="R213" s="7">
        <v>0</v>
      </c>
      <c r="S213" s="7">
        <v>0</v>
      </c>
      <c r="T213" s="7">
        <v>9259563.4600000009</v>
      </c>
      <c r="U213" s="8">
        <f t="shared" si="9"/>
        <v>0.71915029551791365</v>
      </c>
      <c r="V213" s="8"/>
    </row>
    <row r="214" spans="1:22" ht="63.75" hidden="1" customHeight="1" outlineLevel="3" x14ac:dyDescent="0.25">
      <c r="A214" s="3" t="s">
        <v>9</v>
      </c>
      <c r="B214" s="4" t="s">
        <v>164</v>
      </c>
      <c r="C214" s="4" t="s">
        <v>179</v>
      </c>
      <c r="D214" s="4" t="s">
        <v>10</v>
      </c>
      <c r="E214" s="4"/>
      <c r="F214" s="4"/>
      <c r="G214" s="7">
        <v>7081456.9100000001</v>
      </c>
      <c r="H214" s="7">
        <v>9983000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9983000</v>
      </c>
      <c r="P214" s="7">
        <v>7197686.46</v>
      </c>
      <c r="Q214" s="7">
        <v>7081456.9100000001</v>
      </c>
      <c r="R214" s="7">
        <v>0</v>
      </c>
      <c r="S214" s="7">
        <v>0</v>
      </c>
      <c r="T214" s="7">
        <v>7081456.9100000001</v>
      </c>
      <c r="U214" s="8">
        <f t="shared" si="9"/>
        <v>0.7093515887007914</v>
      </c>
      <c r="V214" s="8"/>
    </row>
    <row r="215" spans="1:22" ht="25.5" hidden="1" customHeight="1" outlineLevel="4" x14ac:dyDescent="0.25">
      <c r="A215" s="3" t="s">
        <v>85</v>
      </c>
      <c r="B215" s="4" t="s">
        <v>164</v>
      </c>
      <c r="C215" s="4" t="s">
        <v>179</v>
      </c>
      <c r="D215" s="4" t="s">
        <v>86</v>
      </c>
      <c r="E215" s="4"/>
      <c r="F215" s="4"/>
      <c r="G215" s="7">
        <v>7081456.9100000001</v>
      </c>
      <c r="H215" s="7">
        <v>9983000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9983000</v>
      </c>
      <c r="P215" s="7">
        <v>7197686.46</v>
      </c>
      <c r="Q215" s="7">
        <v>7081456.9100000001</v>
      </c>
      <c r="R215" s="7">
        <v>0</v>
      </c>
      <c r="S215" s="7">
        <v>0</v>
      </c>
      <c r="T215" s="7">
        <v>7081456.9100000001</v>
      </c>
      <c r="U215" s="8">
        <f t="shared" si="9"/>
        <v>0.7093515887007914</v>
      </c>
      <c r="V215" s="8"/>
    </row>
    <row r="216" spans="1:22" ht="38.25" hidden="1" customHeight="1" outlineLevel="3" x14ac:dyDescent="0.25">
      <c r="A216" s="3" t="s">
        <v>15</v>
      </c>
      <c r="B216" s="4" t="s">
        <v>164</v>
      </c>
      <c r="C216" s="4" t="s">
        <v>179</v>
      </c>
      <c r="D216" s="4" t="s">
        <v>16</v>
      </c>
      <c r="E216" s="4"/>
      <c r="F216" s="4"/>
      <c r="G216" s="7">
        <v>2157301.5099999998</v>
      </c>
      <c r="H216" s="7">
        <v>2860700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2250700</v>
      </c>
      <c r="P216" s="7">
        <v>2160566.56</v>
      </c>
      <c r="Q216" s="7">
        <v>2157301.5099999998</v>
      </c>
      <c r="R216" s="7">
        <v>0</v>
      </c>
      <c r="S216" s="7">
        <v>0</v>
      </c>
      <c r="T216" s="7">
        <v>2157301.5099999998</v>
      </c>
      <c r="U216" s="8">
        <f t="shared" si="9"/>
        <v>0.75411665326668287</v>
      </c>
      <c r="V216" s="8"/>
    </row>
    <row r="217" spans="1:22" ht="38.25" hidden="1" customHeight="1" outlineLevel="4" x14ac:dyDescent="0.25">
      <c r="A217" s="3" t="s">
        <v>17</v>
      </c>
      <c r="B217" s="4" t="s">
        <v>164</v>
      </c>
      <c r="C217" s="4" t="s">
        <v>179</v>
      </c>
      <c r="D217" s="4" t="s">
        <v>18</v>
      </c>
      <c r="E217" s="4"/>
      <c r="F217" s="4"/>
      <c r="G217" s="7">
        <v>2157301.5099999998</v>
      </c>
      <c r="H217" s="7">
        <v>2860700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2250700</v>
      </c>
      <c r="P217" s="7">
        <v>2160566.56</v>
      </c>
      <c r="Q217" s="7">
        <v>2157301.5099999998</v>
      </c>
      <c r="R217" s="7">
        <v>0</v>
      </c>
      <c r="S217" s="7">
        <v>0</v>
      </c>
      <c r="T217" s="7">
        <v>2157301.5099999998</v>
      </c>
      <c r="U217" s="8">
        <f t="shared" si="9"/>
        <v>0.75411665326668287</v>
      </c>
      <c r="V217" s="8"/>
    </row>
    <row r="218" spans="1:22" ht="15" hidden="1" customHeight="1" outlineLevel="3" x14ac:dyDescent="0.25">
      <c r="A218" s="3" t="s">
        <v>19</v>
      </c>
      <c r="B218" s="4" t="s">
        <v>164</v>
      </c>
      <c r="C218" s="4" t="s">
        <v>179</v>
      </c>
      <c r="D218" s="4" t="s">
        <v>20</v>
      </c>
      <c r="E218" s="4"/>
      <c r="F218" s="4"/>
      <c r="G218" s="7">
        <v>20805.04</v>
      </c>
      <c r="H218" s="7">
        <v>32000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24500</v>
      </c>
      <c r="P218" s="7">
        <v>20905.04</v>
      </c>
      <c r="Q218" s="7">
        <v>20805.04</v>
      </c>
      <c r="R218" s="7">
        <v>0</v>
      </c>
      <c r="S218" s="7">
        <v>0</v>
      </c>
      <c r="T218" s="7">
        <v>20805.04</v>
      </c>
      <c r="U218" s="8">
        <f t="shared" si="9"/>
        <v>0.65015750000000005</v>
      </c>
      <c r="V218" s="8"/>
    </row>
    <row r="219" spans="1:22" ht="15" hidden="1" customHeight="1" outlineLevel="4" x14ac:dyDescent="0.25">
      <c r="A219" s="3" t="s">
        <v>21</v>
      </c>
      <c r="B219" s="4" t="s">
        <v>164</v>
      </c>
      <c r="C219" s="4" t="s">
        <v>179</v>
      </c>
      <c r="D219" s="4" t="s">
        <v>22</v>
      </c>
      <c r="E219" s="4"/>
      <c r="F219" s="4"/>
      <c r="G219" s="7">
        <v>20805.04</v>
      </c>
      <c r="H219" s="7">
        <v>32000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24500</v>
      </c>
      <c r="P219" s="7">
        <v>20905.04</v>
      </c>
      <c r="Q219" s="7">
        <v>20805.04</v>
      </c>
      <c r="R219" s="7">
        <v>0</v>
      </c>
      <c r="S219" s="7">
        <v>0</v>
      </c>
      <c r="T219" s="7">
        <v>20805.04</v>
      </c>
      <c r="U219" s="8">
        <f t="shared" si="9"/>
        <v>0.65015750000000005</v>
      </c>
      <c r="V219" s="8"/>
    </row>
    <row r="220" spans="1:22" ht="63.75" hidden="1" customHeight="1" outlineLevel="2" x14ac:dyDescent="0.25">
      <c r="A220" s="3" t="s">
        <v>180</v>
      </c>
      <c r="B220" s="4" t="s">
        <v>164</v>
      </c>
      <c r="C220" s="4" t="s">
        <v>181</v>
      </c>
      <c r="D220" s="4"/>
      <c r="E220" s="4"/>
      <c r="F220" s="4"/>
      <c r="G220" s="7">
        <v>1386900</v>
      </c>
      <c r="H220" s="7">
        <v>1938000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1937580</v>
      </c>
      <c r="P220" s="7">
        <v>1386900</v>
      </c>
      <c r="Q220" s="7">
        <v>1386900</v>
      </c>
      <c r="R220" s="7">
        <v>0</v>
      </c>
      <c r="S220" s="7">
        <v>0</v>
      </c>
      <c r="T220" s="7">
        <v>1386900</v>
      </c>
      <c r="U220" s="8">
        <f t="shared" si="9"/>
        <v>0.71563467492260058</v>
      </c>
      <c r="V220" s="8"/>
    </row>
    <row r="221" spans="1:22" ht="25.5" hidden="1" customHeight="1" outlineLevel="3" x14ac:dyDescent="0.25">
      <c r="A221" s="3" t="s">
        <v>167</v>
      </c>
      <c r="B221" s="4" t="s">
        <v>164</v>
      </c>
      <c r="C221" s="4" t="s">
        <v>181</v>
      </c>
      <c r="D221" s="4" t="s">
        <v>168</v>
      </c>
      <c r="E221" s="4"/>
      <c r="F221" s="4"/>
      <c r="G221" s="7">
        <v>304500</v>
      </c>
      <c r="H221" s="7">
        <v>470400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304500</v>
      </c>
      <c r="Q221" s="7">
        <v>304500</v>
      </c>
      <c r="R221" s="7">
        <v>0</v>
      </c>
      <c r="S221" s="7">
        <v>0</v>
      </c>
      <c r="T221" s="7">
        <v>304500</v>
      </c>
      <c r="U221" s="8">
        <f t="shared" si="9"/>
        <v>0.6473214285714286</v>
      </c>
      <c r="V221" s="8"/>
    </row>
    <row r="222" spans="1:22" ht="25.5" hidden="1" customHeight="1" outlineLevel="4" x14ac:dyDescent="0.25">
      <c r="A222" s="3" t="s">
        <v>182</v>
      </c>
      <c r="B222" s="4" t="s">
        <v>164</v>
      </c>
      <c r="C222" s="4" t="s">
        <v>181</v>
      </c>
      <c r="D222" s="4" t="s">
        <v>183</v>
      </c>
      <c r="E222" s="4"/>
      <c r="F222" s="4"/>
      <c r="G222" s="7">
        <v>304500</v>
      </c>
      <c r="H222" s="7">
        <v>470400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304500</v>
      </c>
      <c r="Q222" s="7">
        <v>304500</v>
      </c>
      <c r="R222" s="7">
        <v>0</v>
      </c>
      <c r="S222" s="7">
        <v>0</v>
      </c>
      <c r="T222" s="7">
        <v>304500</v>
      </c>
      <c r="U222" s="8">
        <f t="shared" si="9"/>
        <v>0.6473214285714286</v>
      </c>
      <c r="V222" s="8"/>
    </row>
    <row r="223" spans="1:22" ht="38.25" hidden="1" customHeight="1" outlineLevel="3" x14ac:dyDescent="0.25">
      <c r="A223" s="3" t="s">
        <v>53</v>
      </c>
      <c r="B223" s="4" t="s">
        <v>164</v>
      </c>
      <c r="C223" s="4" t="s">
        <v>181</v>
      </c>
      <c r="D223" s="4" t="s">
        <v>54</v>
      </c>
      <c r="E223" s="4"/>
      <c r="F223" s="4"/>
      <c r="G223" s="7">
        <v>1082400</v>
      </c>
      <c r="H223" s="7">
        <v>1467600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1937580</v>
      </c>
      <c r="P223" s="7">
        <v>1082400</v>
      </c>
      <c r="Q223" s="7">
        <v>1082400</v>
      </c>
      <c r="R223" s="7">
        <v>0</v>
      </c>
      <c r="S223" s="7">
        <v>0</v>
      </c>
      <c r="T223" s="7">
        <v>1082400</v>
      </c>
      <c r="U223" s="8">
        <f t="shared" si="9"/>
        <v>0.73753066230580544</v>
      </c>
      <c r="V223" s="8"/>
    </row>
    <row r="224" spans="1:22" ht="15" hidden="1" customHeight="1" outlineLevel="4" x14ac:dyDescent="0.25">
      <c r="A224" s="3" t="s">
        <v>55</v>
      </c>
      <c r="B224" s="4" t="s">
        <v>164</v>
      </c>
      <c r="C224" s="4" t="s">
        <v>181</v>
      </c>
      <c r="D224" s="4" t="s">
        <v>56</v>
      </c>
      <c r="E224" s="4"/>
      <c r="F224" s="4"/>
      <c r="G224" s="7">
        <v>1082400</v>
      </c>
      <c r="H224" s="7">
        <v>1467600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1937580</v>
      </c>
      <c r="P224" s="7">
        <v>1082400</v>
      </c>
      <c r="Q224" s="7">
        <v>1082400</v>
      </c>
      <c r="R224" s="7">
        <v>0</v>
      </c>
      <c r="S224" s="7">
        <v>0</v>
      </c>
      <c r="T224" s="7">
        <v>1082400</v>
      </c>
      <c r="U224" s="8">
        <f t="shared" si="9"/>
        <v>0.73753066230580544</v>
      </c>
      <c r="V224" s="8"/>
    </row>
    <row r="225" spans="1:22" ht="25.5" hidden="1" customHeight="1" outlineLevel="2" x14ac:dyDescent="0.25">
      <c r="A225" s="3" t="s">
        <v>184</v>
      </c>
      <c r="B225" s="4" t="s">
        <v>164</v>
      </c>
      <c r="C225" s="4" t="s">
        <v>185</v>
      </c>
      <c r="D225" s="4"/>
      <c r="E225" s="4"/>
      <c r="F225" s="4"/>
      <c r="G225" s="7">
        <v>546320</v>
      </c>
      <c r="H225" s="7">
        <v>546320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346320</v>
      </c>
      <c r="P225" s="7">
        <v>546320</v>
      </c>
      <c r="Q225" s="7">
        <v>546320</v>
      </c>
      <c r="R225" s="7">
        <v>0</v>
      </c>
      <c r="S225" s="7">
        <v>0</v>
      </c>
      <c r="T225" s="7">
        <v>546320</v>
      </c>
      <c r="U225" s="8">
        <f t="shared" si="9"/>
        <v>1</v>
      </c>
      <c r="V225" s="8"/>
    </row>
    <row r="226" spans="1:22" ht="38.25" hidden="1" customHeight="1" outlineLevel="3" x14ac:dyDescent="0.25">
      <c r="A226" s="3" t="s">
        <v>53</v>
      </c>
      <c r="B226" s="4" t="s">
        <v>164</v>
      </c>
      <c r="C226" s="4" t="s">
        <v>185</v>
      </c>
      <c r="D226" s="4" t="s">
        <v>54</v>
      </c>
      <c r="E226" s="4"/>
      <c r="F226" s="4"/>
      <c r="G226" s="7">
        <v>546320</v>
      </c>
      <c r="H226" s="7">
        <v>546320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346320</v>
      </c>
      <c r="P226" s="7">
        <v>546320</v>
      </c>
      <c r="Q226" s="7">
        <v>546320</v>
      </c>
      <c r="R226" s="7">
        <v>0</v>
      </c>
      <c r="S226" s="7">
        <v>0</v>
      </c>
      <c r="T226" s="7">
        <v>546320</v>
      </c>
      <c r="U226" s="8">
        <f t="shared" si="9"/>
        <v>1</v>
      </c>
      <c r="V226" s="8"/>
    </row>
    <row r="227" spans="1:22" ht="15" hidden="1" customHeight="1" outlineLevel="4" x14ac:dyDescent="0.25">
      <c r="A227" s="3" t="s">
        <v>55</v>
      </c>
      <c r="B227" s="4" t="s">
        <v>164</v>
      </c>
      <c r="C227" s="4" t="s">
        <v>185</v>
      </c>
      <c r="D227" s="4" t="s">
        <v>56</v>
      </c>
      <c r="E227" s="4"/>
      <c r="F227" s="4"/>
      <c r="G227" s="7">
        <v>546320</v>
      </c>
      <c r="H227" s="7">
        <v>546320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346320</v>
      </c>
      <c r="P227" s="7">
        <v>546320</v>
      </c>
      <c r="Q227" s="7">
        <v>546320</v>
      </c>
      <c r="R227" s="7">
        <v>0</v>
      </c>
      <c r="S227" s="7">
        <v>0</v>
      </c>
      <c r="T227" s="7">
        <v>546320</v>
      </c>
      <c r="U227" s="8">
        <f t="shared" si="9"/>
        <v>1</v>
      </c>
      <c r="V227" s="8"/>
    </row>
    <row r="228" spans="1:22" ht="38.25" hidden="1" customHeight="1" outlineLevel="2" x14ac:dyDescent="0.25">
      <c r="A228" s="3" t="s">
        <v>186</v>
      </c>
      <c r="B228" s="4" t="s">
        <v>164</v>
      </c>
      <c r="C228" s="4" t="s">
        <v>187</v>
      </c>
      <c r="D228" s="4"/>
      <c r="E228" s="4"/>
      <c r="F228" s="4"/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200000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8" t="e">
        <f t="shared" si="9"/>
        <v>#DIV/0!</v>
      </c>
      <c r="V228" s="8"/>
    </row>
    <row r="229" spans="1:22" ht="38.25" hidden="1" customHeight="1" outlineLevel="3" x14ac:dyDescent="0.25">
      <c r="A229" s="3" t="s">
        <v>53</v>
      </c>
      <c r="B229" s="4" t="s">
        <v>164</v>
      </c>
      <c r="C229" s="4" t="s">
        <v>187</v>
      </c>
      <c r="D229" s="4" t="s">
        <v>54</v>
      </c>
      <c r="E229" s="4"/>
      <c r="F229" s="4"/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200000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8" t="e">
        <f t="shared" si="9"/>
        <v>#DIV/0!</v>
      </c>
      <c r="V229" s="8"/>
    </row>
    <row r="230" spans="1:22" ht="15" hidden="1" customHeight="1" outlineLevel="4" x14ac:dyDescent="0.25">
      <c r="A230" s="3" t="s">
        <v>55</v>
      </c>
      <c r="B230" s="4" t="s">
        <v>164</v>
      </c>
      <c r="C230" s="4" t="s">
        <v>187</v>
      </c>
      <c r="D230" s="4" t="s">
        <v>56</v>
      </c>
      <c r="E230" s="4"/>
      <c r="F230" s="4"/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200000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8" t="e">
        <f t="shared" si="9"/>
        <v>#DIV/0!</v>
      </c>
      <c r="V230" s="8"/>
    </row>
    <row r="231" spans="1:22" ht="25.5" hidden="1" customHeight="1" outlineLevel="2" x14ac:dyDescent="0.25">
      <c r="A231" s="3" t="s">
        <v>188</v>
      </c>
      <c r="B231" s="4" t="s">
        <v>164</v>
      </c>
      <c r="C231" s="4" t="s">
        <v>189</v>
      </c>
      <c r="D231" s="4"/>
      <c r="E231" s="4"/>
      <c r="F231" s="4"/>
      <c r="G231" s="7">
        <v>2300</v>
      </c>
      <c r="H231" s="7">
        <v>20200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20200</v>
      </c>
      <c r="P231" s="7">
        <v>2300</v>
      </c>
      <c r="Q231" s="7">
        <v>2300</v>
      </c>
      <c r="R231" s="7">
        <v>0</v>
      </c>
      <c r="S231" s="7">
        <v>0</v>
      </c>
      <c r="T231" s="7">
        <v>2300</v>
      </c>
      <c r="U231" s="8">
        <f t="shared" si="9"/>
        <v>0.11386138613861387</v>
      </c>
      <c r="V231" s="8"/>
    </row>
    <row r="232" spans="1:22" ht="38.25" hidden="1" customHeight="1" outlineLevel="3" x14ac:dyDescent="0.25">
      <c r="A232" s="3" t="s">
        <v>15</v>
      </c>
      <c r="B232" s="4" t="s">
        <v>164</v>
      </c>
      <c r="C232" s="4" t="s">
        <v>189</v>
      </c>
      <c r="D232" s="4" t="s">
        <v>16</v>
      </c>
      <c r="E232" s="4"/>
      <c r="F232" s="4"/>
      <c r="G232" s="7">
        <v>2300</v>
      </c>
      <c r="H232" s="7">
        <v>20200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20200</v>
      </c>
      <c r="P232" s="7">
        <v>2300</v>
      </c>
      <c r="Q232" s="7">
        <v>2300</v>
      </c>
      <c r="R232" s="7">
        <v>0</v>
      </c>
      <c r="S232" s="7">
        <v>0</v>
      </c>
      <c r="T232" s="7">
        <v>2300</v>
      </c>
      <c r="U232" s="8">
        <f t="shared" si="9"/>
        <v>0.11386138613861387</v>
      </c>
      <c r="V232" s="8"/>
    </row>
    <row r="233" spans="1:22" ht="38.25" hidden="1" customHeight="1" outlineLevel="4" x14ac:dyDescent="0.25">
      <c r="A233" s="3" t="s">
        <v>17</v>
      </c>
      <c r="B233" s="4" t="s">
        <v>164</v>
      </c>
      <c r="C233" s="4" t="s">
        <v>189</v>
      </c>
      <c r="D233" s="4" t="s">
        <v>18</v>
      </c>
      <c r="E233" s="4"/>
      <c r="F233" s="4"/>
      <c r="G233" s="7">
        <v>2300</v>
      </c>
      <c r="H233" s="7">
        <v>20200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20200</v>
      </c>
      <c r="P233" s="7">
        <v>2300</v>
      </c>
      <c r="Q233" s="7">
        <v>2300</v>
      </c>
      <c r="R233" s="7">
        <v>0</v>
      </c>
      <c r="S233" s="7">
        <v>0</v>
      </c>
      <c r="T233" s="7">
        <v>2300</v>
      </c>
      <c r="U233" s="8">
        <f t="shared" si="9"/>
        <v>0.11386138613861387</v>
      </c>
      <c r="V233" s="8"/>
    </row>
    <row r="234" spans="1:22" collapsed="1" x14ac:dyDescent="0.25">
      <c r="A234" s="30" t="s">
        <v>190</v>
      </c>
      <c r="B234" s="31" t="s">
        <v>191</v>
      </c>
      <c r="C234" s="31"/>
      <c r="D234" s="31"/>
      <c r="E234" s="31"/>
      <c r="F234" s="31"/>
      <c r="G234" s="32">
        <v>10275730</v>
      </c>
      <c r="H234" s="32">
        <f>H235+H251</f>
        <v>16517942.210000001</v>
      </c>
      <c r="I234" s="32">
        <f t="shared" ref="I234:Q234" si="10">I235+I251</f>
        <v>0</v>
      </c>
      <c r="J234" s="32">
        <f t="shared" si="10"/>
        <v>0</v>
      </c>
      <c r="K234" s="32">
        <f t="shared" si="10"/>
        <v>0</v>
      </c>
      <c r="L234" s="32">
        <f t="shared" si="10"/>
        <v>0</v>
      </c>
      <c r="M234" s="32">
        <f t="shared" si="10"/>
        <v>0</v>
      </c>
      <c r="N234" s="32">
        <f t="shared" si="10"/>
        <v>0</v>
      </c>
      <c r="O234" s="32">
        <f t="shared" si="10"/>
        <v>0</v>
      </c>
      <c r="P234" s="32">
        <f t="shared" si="10"/>
        <v>0</v>
      </c>
      <c r="Q234" s="32">
        <f t="shared" si="10"/>
        <v>10669592.08</v>
      </c>
      <c r="R234" s="32">
        <v>0</v>
      </c>
      <c r="S234" s="32">
        <v>0</v>
      </c>
      <c r="T234" s="32">
        <v>10275730</v>
      </c>
      <c r="U234" s="33">
        <f t="shared" si="9"/>
        <v>0.64593954527462893</v>
      </c>
      <c r="V234" s="33">
        <f>Q234/Q328</f>
        <v>6.9040260698148781E-2</v>
      </c>
    </row>
    <row r="235" spans="1:22" outlineLevel="1" x14ac:dyDescent="0.25">
      <c r="A235" s="3" t="s">
        <v>192</v>
      </c>
      <c r="B235" s="4" t="s">
        <v>193</v>
      </c>
      <c r="C235" s="4"/>
      <c r="D235" s="4"/>
      <c r="E235" s="4"/>
      <c r="F235" s="4"/>
      <c r="G235" s="7">
        <v>6844359.4800000004</v>
      </c>
      <c r="H235" s="7">
        <v>11469543</v>
      </c>
      <c r="I235" s="7"/>
      <c r="J235" s="7"/>
      <c r="K235" s="7"/>
      <c r="L235" s="7"/>
      <c r="M235" s="7"/>
      <c r="N235" s="7"/>
      <c r="O235" s="7"/>
      <c r="P235" s="7"/>
      <c r="Q235" s="7">
        <v>7246800.96</v>
      </c>
      <c r="R235" s="7">
        <v>0</v>
      </c>
      <c r="S235" s="7">
        <v>0</v>
      </c>
      <c r="T235" s="7">
        <v>6844359.4800000004</v>
      </c>
      <c r="U235" s="8">
        <f t="shared" si="9"/>
        <v>0.63182996567517991</v>
      </c>
      <c r="V235" s="8">
        <f>Q235/Q328</f>
        <v>4.6892235781332219E-2</v>
      </c>
    </row>
    <row r="236" spans="1:22" ht="63.75" hidden="1" customHeight="1" outlineLevel="2" x14ac:dyDescent="0.25">
      <c r="A236" s="3" t="s">
        <v>194</v>
      </c>
      <c r="B236" s="4" t="s">
        <v>193</v>
      </c>
      <c r="C236" s="4" t="s">
        <v>195</v>
      </c>
      <c r="D236" s="4"/>
      <c r="E236" s="4"/>
      <c r="F236" s="4"/>
      <c r="G236" s="7">
        <v>150000</v>
      </c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>
        <v>0</v>
      </c>
      <c r="S236" s="7">
        <v>0</v>
      </c>
      <c r="T236" s="7">
        <v>150000</v>
      </c>
      <c r="U236" s="8" t="e">
        <f t="shared" si="9"/>
        <v>#DIV/0!</v>
      </c>
      <c r="V236" s="8"/>
    </row>
    <row r="237" spans="1:22" ht="38.25" hidden="1" customHeight="1" outlineLevel="3" x14ac:dyDescent="0.25">
      <c r="A237" s="3" t="s">
        <v>53</v>
      </c>
      <c r="B237" s="4" t="s">
        <v>193</v>
      </c>
      <c r="C237" s="4" t="s">
        <v>195</v>
      </c>
      <c r="D237" s="4" t="s">
        <v>54</v>
      </c>
      <c r="E237" s="4"/>
      <c r="F237" s="4"/>
      <c r="G237" s="7">
        <v>150000</v>
      </c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>
        <v>0</v>
      </c>
      <c r="S237" s="7">
        <v>0</v>
      </c>
      <c r="T237" s="7">
        <v>150000</v>
      </c>
      <c r="U237" s="8" t="e">
        <f t="shared" si="9"/>
        <v>#DIV/0!</v>
      </c>
      <c r="V237" s="8"/>
    </row>
    <row r="238" spans="1:22" ht="15" hidden="1" customHeight="1" outlineLevel="4" x14ac:dyDescent="0.25">
      <c r="A238" s="3" t="s">
        <v>55</v>
      </c>
      <c r="B238" s="4" t="s">
        <v>193</v>
      </c>
      <c r="C238" s="4" t="s">
        <v>195</v>
      </c>
      <c r="D238" s="4" t="s">
        <v>56</v>
      </c>
      <c r="E238" s="4"/>
      <c r="F238" s="4"/>
      <c r="G238" s="7">
        <v>150000</v>
      </c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>
        <v>0</v>
      </c>
      <c r="S238" s="7">
        <v>0</v>
      </c>
      <c r="T238" s="7">
        <v>150000</v>
      </c>
      <c r="U238" s="8" t="e">
        <f t="shared" si="9"/>
        <v>#DIV/0!</v>
      </c>
      <c r="V238" s="8"/>
    </row>
    <row r="239" spans="1:22" ht="25.5" hidden="1" customHeight="1" outlineLevel="2" x14ac:dyDescent="0.25">
      <c r="A239" s="3" t="s">
        <v>196</v>
      </c>
      <c r="B239" s="4" t="s">
        <v>193</v>
      </c>
      <c r="C239" s="4" t="s">
        <v>197</v>
      </c>
      <c r="D239" s="4"/>
      <c r="E239" s="4"/>
      <c r="F239" s="4"/>
      <c r="G239" s="7">
        <v>3881366.46</v>
      </c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>
        <v>0</v>
      </c>
      <c r="S239" s="7">
        <v>0</v>
      </c>
      <c r="T239" s="7">
        <v>3881366.46</v>
      </c>
      <c r="U239" s="8" t="e">
        <f t="shared" si="9"/>
        <v>#DIV/0!</v>
      </c>
      <c r="V239" s="8"/>
    </row>
    <row r="240" spans="1:22" ht="38.25" hidden="1" customHeight="1" outlineLevel="3" x14ac:dyDescent="0.25">
      <c r="A240" s="3" t="s">
        <v>53</v>
      </c>
      <c r="B240" s="4" t="s">
        <v>193</v>
      </c>
      <c r="C240" s="4" t="s">
        <v>197</v>
      </c>
      <c r="D240" s="4" t="s">
        <v>54</v>
      </c>
      <c r="E240" s="4"/>
      <c r="F240" s="4"/>
      <c r="G240" s="7">
        <v>3881366.46</v>
      </c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>
        <v>0</v>
      </c>
      <c r="S240" s="7">
        <v>0</v>
      </c>
      <c r="T240" s="7">
        <v>3881366.46</v>
      </c>
      <c r="U240" s="8" t="e">
        <f t="shared" si="9"/>
        <v>#DIV/0!</v>
      </c>
      <c r="V240" s="8"/>
    </row>
    <row r="241" spans="1:22" ht="15" hidden="1" customHeight="1" outlineLevel="4" x14ac:dyDescent="0.25">
      <c r="A241" s="3" t="s">
        <v>55</v>
      </c>
      <c r="B241" s="4" t="s">
        <v>193</v>
      </c>
      <c r="C241" s="4" t="s">
        <v>197</v>
      </c>
      <c r="D241" s="4" t="s">
        <v>56</v>
      </c>
      <c r="E241" s="4"/>
      <c r="F241" s="4"/>
      <c r="G241" s="7">
        <v>3881366.46</v>
      </c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>
        <v>0</v>
      </c>
      <c r="S241" s="7">
        <v>0</v>
      </c>
      <c r="T241" s="7">
        <v>3881366.46</v>
      </c>
      <c r="U241" s="8" t="e">
        <f t="shared" si="9"/>
        <v>#DIV/0!</v>
      </c>
      <c r="V241" s="8"/>
    </row>
    <row r="242" spans="1:22" ht="63.75" hidden="1" customHeight="1" outlineLevel="2" x14ac:dyDescent="0.25">
      <c r="A242" s="3" t="s">
        <v>194</v>
      </c>
      <c r="B242" s="4" t="s">
        <v>193</v>
      </c>
      <c r="C242" s="4" t="s">
        <v>198</v>
      </c>
      <c r="D242" s="4"/>
      <c r="E242" s="4"/>
      <c r="F242" s="4"/>
      <c r="G242" s="7">
        <v>7895</v>
      </c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>
        <v>0</v>
      </c>
      <c r="S242" s="7">
        <v>0</v>
      </c>
      <c r="T242" s="7">
        <v>7895</v>
      </c>
      <c r="U242" s="8" t="e">
        <f t="shared" si="9"/>
        <v>#DIV/0!</v>
      </c>
      <c r="V242" s="8"/>
    </row>
    <row r="243" spans="1:22" ht="38.25" hidden="1" customHeight="1" outlineLevel="3" x14ac:dyDescent="0.25">
      <c r="A243" s="3" t="s">
        <v>53</v>
      </c>
      <c r="B243" s="4" t="s">
        <v>193</v>
      </c>
      <c r="C243" s="4" t="s">
        <v>198</v>
      </c>
      <c r="D243" s="4" t="s">
        <v>54</v>
      </c>
      <c r="E243" s="4"/>
      <c r="F243" s="4"/>
      <c r="G243" s="7">
        <v>7895</v>
      </c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>
        <v>0</v>
      </c>
      <c r="S243" s="7">
        <v>0</v>
      </c>
      <c r="T243" s="7">
        <v>7895</v>
      </c>
      <c r="U243" s="8" t="e">
        <f t="shared" si="9"/>
        <v>#DIV/0!</v>
      </c>
      <c r="V243" s="8"/>
    </row>
    <row r="244" spans="1:22" ht="15" hidden="1" customHeight="1" outlineLevel="4" x14ac:dyDescent="0.25">
      <c r="A244" s="3" t="s">
        <v>55</v>
      </c>
      <c r="B244" s="4" t="s">
        <v>193</v>
      </c>
      <c r="C244" s="4" t="s">
        <v>198</v>
      </c>
      <c r="D244" s="4" t="s">
        <v>56</v>
      </c>
      <c r="E244" s="4"/>
      <c r="F244" s="4"/>
      <c r="G244" s="7">
        <v>7895</v>
      </c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>
        <v>0</v>
      </c>
      <c r="S244" s="7">
        <v>0</v>
      </c>
      <c r="T244" s="7">
        <v>7895</v>
      </c>
      <c r="U244" s="8" t="e">
        <f t="shared" si="9"/>
        <v>#DIV/0!</v>
      </c>
      <c r="V244" s="8"/>
    </row>
    <row r="245" spans="1:22" ht="15" hidden="1" customHeight="1" outlineLevel="2" x14ac:dyDescent="0.25">
      <c r="A245" s="3" t="s">
        <v>199</v>
      </c>
      <c r="B245" s="4" t="s">
        <v>193</v>
      </c>
      <c r="C245" s="4" t="s">
        <v>200</v>
      </c>
      <c r="D245" s="4"/>
      <c r="E245" s="4"/>
      <c r="F245" s="4"/>
      <c r="G245" s="7">
        <v>2794298.02</v>
      </c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>
        <v>0</v>
      </c>
      <c r="S245" s="7">
        <v>0</v>
      </c>
      <c r="T245" s="7">
        <v>2794298.02</v>
      </c>
      <c r="U245" s="8" t="e">
        <f t="shared" si="9"/>
        <v>#DIV/0!</v>
      </c>
      <c r="V245" s="8"/>
    </row>
    <row r="246" spans="1:22" ht="38.25" hidden="1" customHeight="1" outlineLevel="3" x14ac:dyDescent="0.25">
      <c r="A246" s="3" t="s">
        <v>53</v>
      </c>
      <c r="B246" s="4" t="s">
        <v>193</v>
      </c>
      <c r="C246" s="4" t="s">
        <v>200</v>
      </c>
      <c r="D246" s="4" t="s">
        <v>54</v>
      </c>
      <c r="E246" s="4"/>
      <c r="F246" s="4"/>
      <c r="G246" s="7">
        <v>2794298.02</v>
      </c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>
        <v>0</v>
      </c>
      <c r="S246" s="7">
        <v>0</v>
      </c>
      <c r="T246" s="7">
        <v>2794298.02</v>
      </c>
      <c r="U246" s="8" t="e">
        <f t="shared" ref="U246:U306" si="11">Q246/H246</f>
        <v>#DIV/0!</v>
      </c>
      <c r="V246" s="8"/>
    </row>
    <row r="247" spans="1:22" ht="15" hidden="1" customHeight="1" outlineLevel="4" x14ac:dyDescent="0.25">
      <c r="A247" s="3" t="s">
        <v>55</v>
      </c>
      <c r="B247" s="4" t="s">
        <v>193</v>
      </c>
      <c r="C247" s="4" t="s">
        <v>200</v>
      </c>
      <c r="D247" s="4" t="s">
        <v>56</v>
      </c>
      <c r="E247" s="4"/>
      <c r="F247" s="4"/>
      <c r="G247" s="7">
        <v>2794298.02</v>
      </c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>
        <v>0</v>
      </c>
      <c r="S247" s="7">
        <v>0</v>
      </c>
      <c r="T247" s="7">
        <v>2794298.02</v>
      </c>
      <c r="U247" s="8" t="e">
        <f t="shared" si="11"/>
        <v>#DIV/0!</v>
      </c>
      <c r="V247" s="8"/>
    </row>
    <row r="248" spans="1:22" ht="76.5" hidden="1" customHeight="1" outlineLevel="2" x14ac:dyDescent="0.25">
      <c r="A248" s="3" t="s">
        <v>201</v>
      </c>
      <c r="B248" s="4" t="s">
        <v>193</v>
      </c>
      <c r="C248" s="4" t="s">
        <v>202</v>
      </c>
      <c r="D248" s="4"/>
      <c r="E248" s="4"/>
      <c r="F248" s="4"/>
      <c r="G248" s="7">
        <v>10800</v>
      </c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>
        <v>0</v>
      </c>
      <c r="S248" s="7">
        <v>0</v>
      </c>
      <c r="T248" s="7">
        <v>10800</v>
      </c>
      <c r="U248" s="8" t="e">
        <f t="shared" si="11"/>
        <v>#DIV/0!</v>
      </c>
      <c r="V248" s="8"/>
    </row>
    <row r="249" spans="1:22" ht="38.25" hidden="1" customHeight="1" outlineLevel="3" x14ac:dyDescent="0.25">
      <c r="A249" s="3" t="s">
        <v>53</v>
      </c>
      <c r="B249" s="4" t="s">
        <v>193</v>
      </c>
      <c r="C249" s="4" t="s">
        <v>202</v>
      </c>
      <c r="D249" s="4" t="s">
        <v>54</v>
      </c>
      <c r="E249" s="4"/>
      <c r="F249" s="4"/>
      <c r="G249" s="7">
        <v>10800</v>
      </c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>
        <v>0</v>
      </c>
      <c r="S249" s="7">
        <v>0</v>
      </c>
      <c r="T249" s="7">
        <v>10800</v>
      </c>
      <c r="U249" s="8" t="e">
        <f t="shared" si="11"/>
        <v>#DIV/0!</v>
      </c>
      <c r="V249" s="8"/>
    </row>
    <row r="250" spans="1:22" ht="15" hidden="1" customHeight="1" outlineLevel="4" x14ac:dyDescent="0.25">
      <c r="A250" s="3" t="s">
        <v>55</v>
      </c>
      <c r="B250" s="4" t="s">
        <v>193</v>
      </c>
      <c r="C250" s="4" t="s">
        <v>202</v>
      </c>
      <c r="D250" s="4" t="s">
        <v>56</v>
      </c>
      <c r="E250" s="4"/>
      <c r="F250" s="4"/>
      <c r="G250" s="7">
        <v>10800</v>
      </c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>
        <v>0</v>
      </c>
      <c r="S250" s="7">
        <v>0</v>
      </c>
      <c r="T250" s="7">
        <v>10800</v>
      </c>
      <c r="U250" s="8" t="e">
        <f t="shared" si="11"/>
        <v>#DIV/0!</v>
      </c>
      <c r="V250" s="8"/>
    </row>
    <row r="251" spans="1:22" ht="25.5" outlineLevel="1" collapsed="1" x14ac:dyDescent="0.25">
      <c r="A251" s="3" t="s">
        <v>203</v>
      </c>
      <c r="B251" s="4" t="s">
        <v>204</v>
      </c>
      <c r="C251" s="4"/>
      <c r="D251" s="4"/>
      <c r="E251" s="4"/>
      <c r="F251" s="4"/>
      <c r="G251" s="7">
        <v>3431370.52</v>
      </c>
      <c r="H251" s="7">
        <v>5048399.21</v>
      </c>
      <c r="I251" s="7"/>
      <c r="J251" s="7"/>
      <c r="K251" s="7"/>
      <c r="L251" s="7"/>
      <c r="M251" s="7"/>
      <c r="N251" s="7"/>
      <c r="O251" s="7"/>
      <c r="P251" s="7"/>
      <c r="Q251" s="7">
        <v>3422791.12</v>
      </c>
      <c r="R251" s="7">
        <v>0</v>
      </c>
      <c r="S251" s="7">
        <v>0</v>
      </c>
      <c r="T251" s="7">
        <v>3431370.52</v>
      </c>
      <c r="U251" s="8">
        <f t="shared" si="11"/>
        <v>0.67799533626818709</v>
      </c>
      <c r="V251" s="8">
        <f>Q251/Q328</f>
        <v>2.2148024916816562E-2</v>
      </c>
    </row>
    <row r="252" spans="1:22" ht="15" hidden="1" customHeight="1" outlineLevel="2" x14ac:dyDescent="0.25">
      <c r="A252" s="3" t="s">
        <v>205</v>
      </c>
      <c r="B252" s="4" t="s">
        <v>204</v>
      </c>
      <c r="C252" s="4" t="s">
        <v>206</v>
      </c>
      <c r="D252" s="4"/>
      <c r="E252" s="4"/>
      <c r="F252" s="4"/>
      <c r="G252" s="7">
        <v>170000</v>
      </c>
      <c r="H252" s="7">
        <v>170000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170000</v>
      </c>
      <c r="P252" s="7">
        <v>170000</v>
      </c>
      <c r="Q252" s="7">
        <v>170000</v>
      </c>
      <c r="R252" s="7">
        <v>0</v>
      </c>
      <c r="S252" s="7">
        <v>0</v>
      </c>
      <c r="T252" s="7">
        <v>170000</v>
      </c>
      <c r="U252" s="8">
        <f t="shared" si="11"/>
        <v>1</v>
      </c>
      <c r="V252" s="8"/>
    </row>
    <row r="253" spans="1:22" ht="38.25" hidden="1" customHeight="1" outlineLevel="3" x14ac:dyDescent="0.25">
      <c r="A253" s="3" t="s">
        <v>53</v>
      </c>
      <c r="B253" s="4" t="s">
        <v>204</v>
      </c>
      <c r="C253" s="4" t="s">
        <v>206</v>
      </c>
      <c r="D253" s="4" t="s">
        <v>54</v>
      </c>
      <c r="E253" s="4"/>
      <c r="F253" s="4"/>
      <c r="G253" s="7">
        <v>170000</v>
      </c>
      <c r="H253" s="7">
        <v>170000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170000</v>
      </c>
      <c r="P253" s="7">
        <v>170000</v>
      </c>
      <c r="Q253" s="7">
        <v>170000</v>
      </c>
      <c r="R253" s="7">
        <v>0</v>
      </c>
      <c r="S253" s="7">
        <v>0</v>
      </c>
      <c r="T253" s="7">
        <v>170000</v>
      </c>
      <c r="U253" s="8">
        <f t="shared" si="11"/>
        <v>1</v>
      </c>
      <c r="V253" s="8"/>
    </row>
    <row r="254" spans="1:22" ht="15" hidden="1" customHeight="1" outlineLevel="4" x14ac:dyDescent="0.25">
      <c r="A254" s="3" t="s">
        <v>55</v>
      </c>
      <c r="B254" s="4" t="s">
        <v>204</v>
      </c>
      <c r="C254" s="4" t="s">
        <v>206</v>
      </c>
      <c r="D254" s="4" t="s">
        <v>56</v>
      </c>
      <c r="E254" s="4"/>
      <c r="F254" s="4"/>
      <c r="G254" s="7">
        <v>170000</v>
      </c>
      <c r="H254" s="7">
        <v>170000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170000</v>
      </c>
      <c r="P254" s="7">
        <v>170000</v>
      </c>
      <c r="Q254" s="7">
        <v>170000</v>
      </c>
      <c r="R254" s="7">
        <v>0</v>
      </c>
      <c r="S254" s="7">
        <v>0</v>
      </c>
      <c r="T254" s="7">
        <v>170000</v>
      </c>
      <c r="U254" s="8">
        <f t="shared" si="11"/>
        <v>1</v>
      </c>
      <c r="V254" s="8"/>
    </row>
    <row r="255" spans="1:22" ht="38.25" hidden="1" customHeight="1" outlineLevel="2" x14ac:dyDescent="0.25">
      <c r="A255" s="3" t="s">
        <v>13</v>
      </c>
      <c r="B255" s="4" t="s">
        <v>204</v>
      </c>
      <c r="C255" s="4" t="s">
        <v>207</v>
      </c>
      <c r="D255" s="4"/>
      <c r="E255" s="4"/>
      <c r="F255" s="4"/>
      <c r="G255" s="7">
        <v>461565.36</v>
      </c>
      <c r="H255" s="7">
        <v>536546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536546</v>
      </c>
      <c r="P255" s="7">
        <v>461595.4</v>
      </c>
      <c r="Q255" s="7">
        <v>461565.36</v>
      </c>
      <c r="R255" s="7">
        <v>0</v>
      </c>
      <c r="S255" s="7">
        <v>0</v>
      </c>
      <c r="T255" s="7">
        <v>461565.36</v>
      </c>
      <c r="U255" s="8">
        <f t="shared" si="11"/>
        <v>0.86025310038654657</v>
      </c>
      <c r="V255" s="8"/>
    </row>
    <row r="256" spans="1:22" ht="63.75" hidden="1" customHeight="1" outlineLevel="3" x14ac:dyDescent="0.25">
      <c r="A256" s="3" t="s">
        <v>9</v>
      </c>
      <c r="B256" s="4" t="s">
        <v>204</v>
      </c>
      <c r="C256" s="4" t="s">
        <v>207</v>
      </c>
      <c r="D256" s="4" t="s">
        <v>10</v>
      </c>
      <c r="E256" s="4"/>
      <c r="F256" s="4"/>
      <c r="G256" s="7">
        <v>461565.36</v>
      </c>
      <c r="H256" s="7">
        <v>536546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536546</v>
      </c>
      <c r="P256" s="7">
        <v>461595.4</v>
      </c>
      <c r="Q256" s="7">
        <v>461565.36</v>
      </c>
      <c r="R256" s="7">
        <v>0</v>
      </c>
      <c r="S256" s="7">
        <v>0</v>
      </c>
      <c r="T256" s="7">
        <v>461565.36</v>
      </c>
      <c r="U256" s="8">
        <f t="shared" si="11"/>
        <v>0.86025310038654657</v>
      </c>
      <c r="V256" s="8"/>
    </row>
    <row r="257" spans="1:22" ht="25.5" hidden="1" customHeight="1" outlineLevel="4" x14ac:dyDescent="0.25">
      <c r="A257" s="3" t="s">
        <v>11</v>
      </c>
      <c r="B257" s="4" t="s">
        <v>204</v>
      </c>
      <c r="C257" s="4" t="s">
        <v>207</v>
      </c>
      <c r="D257" s="4" t="s">
        <v>12</v>
      </c>
      <c r="E257" s="4"/>
      <c r="F257" s="4"/>
      <c r="G257" s="7">
        <v>461565.36</v>
      </c>
      <c r="H257" s="7">
        <v>536546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536546</v>
      </c>
      <c r="P257" s="7">
        <v>461595.4</v>
      </c>
      <c r="Q257" s="7">
        <v>461565.36</v>
      </c>
      <c r="R257" s="7">
        <v>0</v>
      </c>
      <c r="S257" s="7">
        <v>0</v>
      </c>
      <c r="T257" s="7">
        <v>461565.36</v>
      </c>
      <c r="U257" s="8">
        <f t="shared" si="11"/>
        <v>0.86025310038654657</v>
      </c>
      <c r="V257" s="8"/>
    </row>
    <row r="258" spans="1:22" ht="38.25" hidden="1" customHeight="1" outlineLevel="2" x14ac:dyDescent="0.25">
      <c r="A258" s="3" t="s">
        <v>178</v>
      </c>
      <c r="B258" s="4" t="s">
        <v>204</v>
      </c>
      <c r="C258" s="4" t="s">
        <v>208</v>
      </c>
      <c r="D258" s="4"/>
      <c r="E258" s="4"/>
      <c r="F258" s="4"/>
      <c r="G258" s="7">
        <v>2799805.16</v>
      </c>
      <c r="H258" s="7">
        <v>4183283.52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4179124</v>
      </c>
      <c r="P258" s="7">
        <v>2822275.38</v>
      </c>
      <c r="Q258" s="7">
        <v>2799805.16</v>
      </c>
      <c r="R258" s="7">
        <v>0</v>
      </c>
      <c r="S258" s="7">
        <v>0</v>
      </c>
      <c r="T258" s="7">
        <v>2799805.16</v>
      </c>
      <c r="U258" s="8">
        <f t="shared" si="11"/>
        <v>0.66928410341166644</v>
      </c>
      <c r="V258" s="8"/>
    </row>
    <row r="259" spans="1:22" ht="63.75" hidden="1" customHeight="1" outlineLevel="3" x14ac:dyDescent="0.25">
      <c r="A259" s="3" t="s">
        <v>9</v>
      </c>
      <c r="B259" s="4" t="s">
        <v>204</v>
      </c>
      <c r="C259" s="4" t="s">
        <v>208</v>
      </c>
      <c r="D259" s="4" t="s">
        <v>10</v>
      </c>
      <c r="E259" s="4"/>
      <c r="F259" s="4"/>
      <c r="G259" s="7">
        <v>2595507.0499999998</v>
      </c>
      <c r="H259" s="7">
        <v>3624100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3624100</v>
      </c>
      <c r="P259" s="7">
        <v>2615510.25</v>
      </c>
      <c r="Q259" s="7">
        <v>2595507.0499999998</v>
      </c>
      <c r="R259" s="7">
        <v>0</v>
      </c>
      <c r="S259" s="7">
        <v>0</v>
      </c>
      <c r="T259" s="7">
        <v>2595507.0499999998</v>
      </c>
      <c r="U259" s="8">
        <f t="shared" si="11"/>
        <v>0.71617975497364861</v>
      </c>
      <c r="V259" s="8"/>
    </row>
    <row r="260" spans="1:22" ht="25.5" hidden="1" customHeight="1" outlineLevel="4" x14ac:dyDescent="0.25">
      <c r="A260" s="3" t="s">
        <v>85</v>
      </c>
      <c r="B260" s="4" t="s">
        <v>204</v>
      </c>
      <c r="C260" s="4" t="s">
        <v>208</v>
      </c>
      <c r="D260" s="4" t="s">
        <v>86</v>
      </c>
      <c r="E260" s="4"/>
      <c r="F260" s="4"/>
      <c r="G260" s="7">
        <v>2595507.0499999998</v>
      </c>
      <c r="H260" s="7">
        <v>3624100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3624100</v>
      </c>
      <c r="P260" s="7">
        <v>2615510.25</v>
      </c>
      <c r="Q260" s="7">
        <v>2595507.0499999998</v>
      </c>
      <c r="R260" s="7">
        <v>0</v>
      </c>
      <c r="S260" s="7">
        <v>0</v>
      </c>
      <c r="T260" s="7">
        <v>2595507.0499999998</v>
      </c>
      <c r="U260" s="8">
        <f t="shared" si="11"/>
        <v>0.71617975497364861</v>
      </c>
      <c r="V260" s="8"/>
    </row>
    <row r="261" spans="1:22" ht="38.25" hidden="1" customHeight="1" outlineLevel="3" x14ac:dyDescent="0.25">
      <c r="A261" s="3" t="s">
        <v>15</v>
      </c>
      <c r="B261" s="4" t="s">
        <v>204</v>
      </c>
      <c r="C261" s="4" t="s">
        <v>208</v>
      </c>
      <c r="D261" s="4" t="s">
        <v>16</v>
      </c>
      <c r="E261" s="4"/>
      <c r="F261" s="4"/>
      <c r="G261" s="7">
        <v>51331.98</v>
      </c>
      <c r="H261" s="7">
        <v>121466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121466</v>
      </c>
      <c r="P261" s="7">
        <v>53799</v>
      </c>
      <c r="Q261" s="7">
        <v>51331.98</v>
      </c>
      <c r="R261" s="7">
        <v>0</v>
      </c>
      <c r="S261" s="7">
        <v>0</v>
      </c>
      <c r="T261" s="7">
        <v>51331.98</v>
      </c>
      <c r="U261" s="8">
        <f t="shared" si="11"/>
        <v>0.42260369156801081</v>
      </c>
      <c r="V261" s="8"/>
    </row>
    <row r="262" spans="1:22" ht="38.25" hidden="1" customHeight="1" outlineLevel="4" x14ac:dyDescent="0.25">
      <c r="A262" s="3" t="s">
        <v>17</v>
      </c>
      <c r="B262" s="4" t="s">
        <v>204</v>
      </c>
      <c r="C262" s="4" t="s">
        <v>208</v>
      </c>
      <c r="D262" s="4" t="s">
        <v>18</v>
      </c>
      <c r="E262" s="4"/>
      <c r="F262" s="4"/>
      <c r="G262" s="7">
        <v>51331.98</v>
      </c>
      <c r="H262" s="7">
        <v>121466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121466</v>
      </c>
      <c r="P262" s="7">
        <v>53799</v>
      </c>
      <c r="Q262" s="7">
        <v>51331.98</v>
      </c>
      <c r="R262" s="7">
        <v>0</v>
      </c>
      <c r="S262" s="7">
        <v>0</v>
      </c>
      <c r="T262" s="7">
        <v>51331.98</v>
      </c>
      <c r="U262" s="8">
        <f t="shared" si="11"/>
        <v>0.42260369156801081</v>
      </c>
      <c r="V262" s="8"/>
    </row>
    <row r="263" spans="1:22" ht="15" hidden="1" customHeight="1" outlineLevel="3" x14ac:dyDescent="0.25">
      <c r="A263" s="3" t="s">
        <v>19</v>
      </c>
      <c r="B263" s="4" t="s">
        <v>204</v>
      </c>
      <c r="C263" s="4" t="s">
        <v>208</v>
      </c>
      <c r="D263" s="4" t="s">
        <v>20</v>
      </c>
      <c r="E263" s="4"/>
      <c r="F263" s="4"/>
      <c r="G263" s="7">
        <v>152966.13</v>
      </c>
      <c r="H263" s="7">
        <v>437717.52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433558</v>
      </c>
      <c r="P263" s="7">
        <v>152966.13</v>
      </c>
      <c r="Q263" s="7">
        <v>152966.13</v>
      </c>
      <c r="R263" s="7">
        <v>0</v>
      </c>
      <c r="S263" s="7">
        <v>0</v>
      </c>
      <c r="T263" s="7">
        <v>152966.13</v>
      </c>
      <c r="U263" s="8">
        <f t="shared" si="11"/>
        <v>0.34946311950227626</v>
      </c>
      <c r="V263" s="8"/>
    </row>
    <row r="264" spans="1:22" ht="15" hidden="1" customHeight="1" outlineLevel="4" x14ac:dyDescent="0.25">
      <c r="A264" s="3" t="s">
        <v>21</v>
      </c>
      <c r="B264" s="4" t="s">
        <v>204</v>
      </c>
      <c r="C264" s="4" t="s">
        <v>208</v>
      </c>
      <c r="D264" s="4" t="s">
        <v>22</v>
      </c>
      <c r="E264" s="4"/>
      <c r="F264" s="4"/>
      <c r="G264" s="7">
        <v>152966.13</v>
      </c>
      <c r="H264" s="7">
        <v>437717.52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433558</v>
      </c>
      <c r="P264" s="7">
        <v>152966.13</v>
      </c>
      <c r="Q264" s="7">
        <v>152966.13</v>
      </c>
      <c r="R264" s="7">
        <v>0</v>
      </c>
      <c r="S264" s="7">
        <v>0</v>
      </c>
      <c r="T264" s="7">
        <v>152966.13</v>
      </c>
      <c r="U264" s="8">
        <f t="shared" si="11"/>
        <v>0.34946311950227626</v>
      </c>
      <c r="V264" s="8"/>
    </row>
    <row r="265" spans="1:22" collapsed="1" x14ac:dyDescent="0.25">
      <c r="A265" s="26" t="s">
        <v>209</v>
      </c>
      <c r="B265" s="27" t="s">
        <v>210</v>
      </c>
      <c r="C265" s="27"/>
      <c r="D265" s="27"/>
      <c r="E265" s="27"/>
      <c r="F265" s="27"/>
      <c r="G265" s="28">
        <v>9454038.6099999994</v>
      </c>
      <c r="H265" s="28">
        <f>H266+H270+H274+H297</f>
        <v>31538391.68</v>
      </c>
      <c r="I265" s="28">
        <f t="shared" ref="I265:Q265" si="12">I266+I270+I274+I297</f>
        <v>0</v>
      </c>
      <c r="J265" s="28">
        <f t="shared" si="12"/>
        <v>0</v>
      </c>
      <c r="K265" s="28">
        <f t="shared" si="12"/>
        <v>0</v>
      </c>
      <c r="L265" s="28">
        <f t="shared" si="12"/>
        <v>0</v>
      </c>
      <c r="M265" s="28">
        <f t="shared" si="12"/>
        <v>0</v>
      </c>
      <c r="N265" s="28">
        <f t="shared" si="12"/>
        <v>0</v>
      </c>
      <c r="O265" s="28">
        <f t="shared" si="12"/>
        <v>0</v>
      </c>
      <c r="P265" s="28">
        <f t="shared" si="12"/>
        <v>0</v>
      </c>
      <c r="Q265" s="28">
        <f t="shared" si="12"/>
        <v>13025254.9</v>
      </c>
      <c r="R265" s="28">
        <v>0</v>
      </c>
      <c r="S265" s="28">
        <v>0</v>
      </c>
      <c r="T265" s="28">
        <v>9454038.6099999994</v>
      </c>
      <c r="U265" s="29">
        <f t="shared" si="11"/>
        <v>0.41299680187116</v>
      </c>
      <c r="V265" s="29">
        <f>Q265/Q328</f>
        <v>8.4283165393127177E-2</v>
      </c>
    </row>
    <row r="266" spans="1:22" outlineLevel="1" x14ac:dyDescent="0.25">
      <c r="A266" s="3" t="s">
        <v>211</v>
      </c>
      <c r="B266" s="4" t="s">
        <v>212</v>
      </c>
      <c r="C266" s="4"/>
      <c r="D266" s="4"/>
      <c r="E266" s="4"/>
      <c r="F266" s="4"/>
      <c r="G266" s="7">
        <v>1770872.8</v>
      </c>
      <c r="H266" s="7">
        <v>2125050</v>
      </c>
      <c r="I266" s="7"/>
      <c r="J266" s="7"/>
      <c r="K266" s="7"/>
      <c r="L266" s="7"/>
      <c r="M266" s="7"/>
      <c r="N266" s="7"/>
      <c r="O266" s="7"/>
      <c r="P266" s="7"/>
      <c r="Q266" s="7">
        <v>1593785.52</v>
      </c>
      <c r="R266" s="7">
        <v>0</v>
      </c>
      <c r="S266" s="7">
        <v>0</v>
      </c>
      <c r="T266" s="7">
        <v>1770872.8</v>
      </c>
      <c r="U266" s="8">
        <f t="shared" si="11"/>
        <v>0.74999906825721752</v>
      </c>
      <c r="V266" s="8">
        <f>Q266/Q328</f>
        <v>1.031298731691855E-2</v>
      </c>
    </row>
    <row r="267" spans="1:22" ht="25.5" hidden="1" customHeight="1" outlineLevel="2" x14ac:dyDescent="0.25">
      <c r="A267" s="3" t="s">
        <v>213</v>
      </c>
      <c r="B267" s="4" t="s">
        <v>212</v>
      </c>
      <c r="C267" s="4" t="s">
        <v>214</v>
      </c>
      <c r="D267" s="4"/>
      <c r="E267" s="4"/>
      <c r="F267" s="4"/>
      <c r="G267" s="7">
        <v>1770872.8</v>
      </c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>
        <v>0</v>
      </c>
      <c r="S267" s="7">
        <v>0</v>
      </c>
      <c r="T267" s="7">
        <v>1770872.8</v>
      </c>
      <c r="U267" s="8" t="e">
        <f t="shared" si="11"/>
        <v>#DIV/0!</v>
      </c>
      <c r="V267" s="8"/>
    </row>
    <row r="268" spans="1:22" ht="25.5" hidden="1" customHeight="1" outlineLevel="3" x14ac:dyDescent="0.25">
      <c r="A268" s="3" t="s">
        <v>167</v>
      </c>
      <c r="B268" s="4" t="s">
        <v>212</v>
      </c>
      <c r="C268" s="4" t="s">
        <v>214</v>
      </c>
      <c r="D268" s="4" t="s">
        <v>168</v>
      </c>
      <c r="E268" s="4"/>
      <c r="F268" s="4"/>
      <c r="G268" s="7">
        <v>1770872.8</v>
      </c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>
        <v>0</v>
      </c>
      <c r="S268" s="7">
        <v>0</v>
      </c>
      <c r="T268" s="7">
        <v>1770872.8</v>
      </c>
      <c r="U268" s="8" t="e">
        <f t="shared" si="11"/>
        <v>#DIV/0!</v>
      </c>
      <c r="V268" s="8"/>
    </row>
    <row r="269" spans="1:22" ht="25.5" hidden="1" customHeight="1" outlineLevel="4" x14ac:dyDescent="0.25">
      <c r="A269" s="3" t="s">
        <v>182</v>
      </c>
      <c r="B269" s="4" t="s">
        <v>212</v>
      </c>
      <c r="C269" s="4" t="s">
        <v>214</v>
      </c>
      <c r="D269" s="4" t="s">
        <v>183</v>
      </c>
      <c r="E269" s="4"/>
      <c r="F269" s="4"/>
      <c r="G269" s="7">
        <v>1770872.8</v>
      </c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>
        <v>0</v>
      </c>
      <c r="S269" s="7">
        <v>0</v>
      </c>
      <c r="T269" s="7">
        <v>1770872.8</v>
      </c>
      <c r="U269" s="8" t="e">
        <f t="shared" si="11"/>
        <v>#DIV/0!</v>
      </c>
      <c r="V269" s="8"/>
    </row>
    <row r="270" spans="1:22" outlineLevel="1" collapsed="1" x14ac:dyDescent="0.25">
      <c r="A270" s="3" t="s">
        <v>215</v>
      </c>
      <c r="B270" s="4" t="s">
        <v>216</v>
      </c>
      <c r="C270" s="4"/>
      <c r="D270" s="4"/>
      <c r="E270" s="4"/>
      <c r="F270" s="4"/>
      <c r="G270" s="7">
        <v>0</v>
      </c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>
        <v>0</v>
      </c>
      <c r="S270" s="7">
        <v>0</v>
      </c>
      <c r="T270" s="7">
        <v>0</v>
      </c>
      <c r="U270" s="8" t="e">
        <f t="shared" si="11"/>
        <v>#DIV/0!</v>
      </c>
      <c r="V270" s="8" t="s">
        <v>268</v>
      </c>
    </row>
    <row r="271" spans="1:22" ht="38.25" hidden="1" customHeight="1" outlineLevel="2" x14ac:dyDescent="0.25">
      <c r="A271" s="3" t="s">
        <v>217</v>
      </c>
      <c r="B271" s="4" t="s">
        <v>216</v>
      </c>
      <c r="C271" s="4" t="s">
        <v>218</v>
      </c>
      <c r="D271" s="4"/>
      <c r="E271" s="4"/>
      <c r="F271" s="4"/>
      <c r="G271" s="7">
        <v>0</v>
      </c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>
        <v>0</v>
      </c>
      <c r="S271" s="7">
        <v>0</v>
      </c>
      <c r="T271" s="7">
        <v>0</v>
      </c>
      <c r="U271" s="8" t="e">
        <f t="shared" si="11"/>
        <v>#DIV/0!</v>
      </c>
      <c r="V271" s="8"/>
    </row>
    <row r="272" spans="1:22" ht="25.5" hidden="1" customHeight="1" outlineLevel="3" x14ac:dyDescent="0.25">
      <c r="A272" s="3" t="s">
        <v>167</v>
      </c>
      <c r="B272" s="4" t="s">
        <v>216</v>
      </c>
      <c r="C272" s="4" t="s">
        <v>218</v>
      </c>
      <c r="D272" s="4" t="s">
        <v>168</v>
      </c>
      <c r="E272" s="4"/>
      <c r="F272" s="4"/>
      <c r="G272" s="7">
        <v>0</v>
      </c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>
        <v>0</v>
      </c>
      <c r="S272" s="7">
        <v>0</v>
      </c>
      <c r="T272" s="7">
        <v>0</v>
      </c>
      <c r="U272" s="8" t="e">
        <f t="shared" si="11"/>
        <v>#DIV/0!</v>
      </c>
      <c r="V272" s="8"/>
    </row>
    <row r="273" spans="1:22" ht="25.5" hidden="1" customHeight="1" outlineLevel="4" x14ac:dyDescent="0.25">
      <c r="A273" s="3" t="s">
        <v>182</v>
      </c>
      <c r="B273" s="4" t="s">
        <v>216</v>
      </c>
      <c r="C273" s="4" t="s">
        <v>218</v>
      </c>
      <c r="D273" s="4" t="s">
        <v>183</v>
      </c>
      <c r="E273" s="4"/>
      <c r="F273" s="4"/>
      <c r="G273" s="7">
        <v>0</v>
      </c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>
        <v>0</v>
      </c>
      <c r="S273" s="7">
        <v>0</v>
      </c>
      <c r="T273" s="7">
        <v>0</v>
      </c>
      <c r="U273" s="8" t="e">
        <f t="shared" si="11"/>
        <v>#DIV/0!</v>
      </c>
      <c r="V273" s="8"/>
    </row>
    <row r="274" spans="1:22" outlineLevel="1" collapsed="1" x14ac:dyDescent="0.25">
      <c r="A274" s="3" t="s">
        <v>219</v>
      </c>
      <c r="B274" s="4" t="s">
        <v>220</v>
      </c>
      <c r="C274" s="4"/>
      <c r="D274" s="4"/>
      <c r="E274" s="4"/>
      <c r="F274" s="4"/>
      <c r="G274" s="7">
        <v>7121912.5599999996</v>
      </c>
      <c r="H274" s="7">
        <v>28314711.68</v>
      </c>
      <c r="I274" s="7"/>
      <c r="J274" s="7"/>
      <c r="K274" s="7"/>
      <c r="L274" s="7"/>
      <c r="M274" s="7"/>
      <c r="N274" s="7"/>
      <c r="O274" s="7"/>
      <c r="P274" s="7"/>
      <c r="Q274" s="7">
        <v>10812706.48</v>
      </c>
      <c r="R274" s="7">
        <v>0</v>
      </c>
      <c r="S274" s="7">
        <v>0</v>
      </c>
      <c r="T274" s="7">
        <v>7121912.5599999996</v>
      </c>
      <c r="U274" s="8">
        <f t="shared" si="11"/>
        <v>0.38187591673898341</v>
      </c>
      <c r="V274" s="8">
        <f>Q274/Q328</f>
        <v>6.9966318171721761E-2</v>
      </c>
    </row>
    <row r="275" spans="1:22" ht="38.25" hidden="1" customHeight="1" outlineLevel="2" x14ac:dyDescent="0.25">
      <c r="A275" s="3" t="s">
        <v>221</v>
      </c>
      <c r="B275" s="4" t="s">
        <v>220</v>
      </c>
      <c r="C275" s="4" t="s">
        <v>222</v>
      </c>
      <c r="D275" s="4"/>
      <c r="E275" s="4"/>
      <c r="F275" s="4"/>
      <c r="G275" s="7">
        <v>30000</v>
      </c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>
        <v>0</v>
      </c>
      <c r="S275" s="7">
        <v>0</v>
      </c>
      <c r="T275" s="7">
        <v>30000</v>
      </c>
      <c r="U275" s="8" t="e">
        <f t="shared" si="11"/>
        <v>#DIV/0!</v>
      </c>
      <c r="V275" s="8"/>
    </row>
    <row r="276" spans="1:22" ht="25.5" hidden="1" customHeight="1" outlineLevel="3" x14ac:dyDescent="0.25">
      <c r="A276" s="3" t="s">
        <v>167</v>
      </c>
      <c r="B276" s="4" t="s">
        <v>220</v>
      </c>
      <c r="C276" s="4" t="s">
        <v>222</v>
      </c>
      <c r="D276" s="4" t="s">
        <v>168</v>
      </c>
      <c r="E276" s="4"/>
      <c r="F276" s="4"/>
      <c r="G276" s="7">
        <v>30000</v>
      </c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>
        <v>0</v>
      </c>
      <c r="S276" s="7">
        <v>0</v>
      </c>
      <c r="T276" s="7">
        <v>30000</v>
      </c>
      <c r="U276" s="8" t="e">
        <f t="shared" si="11"/>
        <v>#DIV/0!</v>
      </c>
      <c r="V276" s="8"/>
    </row>
    <row r="277" spans="1:22" ht="25.5" hidden="1" customHeight="1" outlineLevel="4" x14ac:dyDescent="0.25">
      <c r="A277" s="3" t="s">
        <v>223</v>
      </c>
      <c r="B277" s="4" t="s">
        <v>220</v>
      </c>
      <c r="C277" s="4" t="s">
        <v>222</v>
      </c>
      <c r="D277" s="4" t="s">
        <v>224</v>
      </c>
      <c r="E277" s="4"/>
      <c r="F277" s="4"/>
      <c r="G277" s="7">
        <v>30000</v>
      </c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>
        <v>0</v>
      </c>
      <c r="S277" s="7">
        <v>0</v>
      </c>
      <c r="T277" s="7">
        <v>30000</v>
      </c>
      <c r="U277" s="8" t="e">
        <f t="shared" si="11"/>
        <v>#DIV/0!</v>
      </c>
      <c r="V277" s="8"/>
    </row>
    <row r="278" spans="1:22" ht="165.75" hidden="1" customHeight="1" outlineLevel="2" x14ac:dyDescent="0.25">
      <c r="A278" s="3" t="s">
        <v>225</v>
      </c>
      <c r="B278" s="4" t="s">
        <v>220</v>
      </c>
      <c r="C278" s="4" t="s">
        <v>226</v>
      </c>
      <c r="D278" s="4"/>
      <c r="E278" s="4"/>
      <c r="F278" s="4"/>
      <c r="G278" s="7">
        <v>3985682.37</v>
      </c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>
        <v>0</v>
      </c>
      <c r="S278" s="7">
        <v>0</v>
      </c>
      <c r="T278" s="7">
        <v>3985682.37</v>
      </c>
      <c r="U278" s="8" t="e">
        <f t="shared" si="11"/>
        <v>#DIV/0!</v>
      </c>
      <c r="V278" s="8"/>
    </row>
    <row r="279" spans="1:22" ht="25.5" hidden="1" customHeight="1" outlineLevel="3" x14ac:dyDescent="0.25">
      <c r="A279" s="3" t="s">
        <v>167</v>
      </c>
      <c r="B279" s="4" t="s">
        <v>220</v>
      </c>
      <c r="C279" s="4" t="s">
        <v>226</v>
      </c>
      <c r="D279" s="4" t="s">
        <v>168</v>
      </c>
      <c r="E279" s="4"/>
      <c r="F279" s="4"/>
      <c r="G279" s="7">
        <v>3985682.37</v>
      </c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>
        <v>0</v>
      </c>
      <c r="S279" s="7">
        <v>0</v>
      </c>
      <c r="T279" s="7">
        <v>3985682.37</v>
      </c>
      <c r="U279" s="8" t="e">
        <f t="shared" si="11"/>
        <v>#DIV/0!</v>
      </c>
      <c r="V279" s="8"/>
    </row>
    <row r="280" spans="1:22" ht="25.5" hidden="1" customHeight="1" outlineLevel="4" x14ac:dyDescent="0.25">
      <c r="A280" s="3" t="s">
        <v>223</v>
      </c>
      <c r="B280" s="4" t="s">
        <v>220</v>
      </c>
      <c r="C280" s="4" t="s">
        <v>226</v>
      </c>
      <c r="D280" s="4" t="s">
        <v>224</v>
      </c>
      <c r="E280" s="4"/>
      <c r="F280" s="4"/>
      <c r="G280" s="7">
        <v>2709473.57</v>
      </c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>
        <v>0</v>
      </c>
      <c r="S280" s="7">
        <v>0</v>
      </c>
      <c r="T280" s="7">
        <v>2709473.57</v>
      </c>
      <c r="U280" s="8" t="e">
        <f t="shared" si="11"/>
        <v>#DIV/0!</v>
      </c>
      <c r="V280" s="8"/>
    </row>
    <row r="281" spans="1:22" ht="25.5" hidden="1" customHeight="1" outlineLevel="4" x14ac:dyDescent="0.25">
      <c r="A281" s="3" t="s">
        <v>182</v>
      </c>
      <c r="B281" s="4" t="s">
        <v>220</v>
      </c>
      <c r="C281" s="4" t="s">
        <v>226</v>
      </c>
      <c r="D281" s="4" t="s">
        <v>183</v>
      </c>
      <c r="E281" s="4"/>
      <c r="F281" s="4"/>
      <c r="G281" s="7">
        <v>1276208.8</v>
      </c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>
        <v>0</v>
      </c>
      <c r="S281" s="7">
        <v>0</v>
      </c>
      <c r="T281" s="7">
        <v>1276208.8</v>
      </c>
      <c r="U281" s="8" t="e">
        <f t="shared" si="11"/>
        <v>#DIV/0!</v>
      </c>
      <c r="V281" s="8"/>
    </row>
    <row r="282" spans="1:22" ht="63.75" hidden="1" customHeight="1" outlineLevel="2" x14ac:dyDescent="0.25">
      <c r="A282" s="3" t="s">
        <v>227</v>
      </c>
      <c r="B282" s="4" t="s">
        <v>220</v>
      </c>
      <c r="C282" s="4" t="s">
        <v>228</v>
      </c>
      <c r="D282" s="4"/>
      <c r="E282" s="4"/>
      <c r="F282" s="4"/>
      <c r="G282" s="7">
        <v>0</v>
      </c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>
        <v>0</v>
      </c>
      <c r="S282" s="7">
        <v>0</v>
      </c>
      <c r="T282" s="7">
        <v>0</v>
      </c>
      <c r="U282" s="8" t="e">
        <f t="shared" si="11"/>
        <v>#DIV/0!</v>
      </c>
      <c r="V282" s="8"/>
    </row>
    <row r="283" spans="1:22" ht="25.5" hidden="1" customHeight="1" outlineLevel="3" x14ac:dyDescent="0.25">
      <c r="A283" s="3" t="s">
        <v>123</v>
      </c>
      <c r="B283" s="4" t="s">
        <v>220</v>
      </c>
      <c r="C283" s="4" t="s">
        <v>228</v>
      </c>
      <c r="D283" s="4" t="s">
        <v>124</v>
      </c>
      <c r="E283" s="4"/>
      <c r="F283" s="4"/>
      <c r="G283" s="7">
        <v>0</v>
      </c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>
        <v>0</v>
      </c>
      <c r="S283" s="7">
        <v>0</v>
      </c>
      <c r="T283" s="7">
        <v>0</v>
      </c>
      <c r="U283" s="8" t="e">
        <f t="shared" si="11"/>
        <v>#DIV/0!</v>
      </c>
      <c r="V283" s="8"/>
    </row>
    <row r="284" spans="1:22" ht="15" hidden="1" customHeight="1" outlineLevel="4" x14ac:dyDescent="0.25">
      <c r="A284" s="3" t="s">
        <v>125</v>
      </c>
      <c r="B284" s="4" t="s">
        <v>220</v>
      </c>
      <c r="C284" s="4" t="s">
        <v>228</v>
      </c>
      <c r="D284" s="4" t="s">
        <v>126</v>
      </c>
      <c r="E284" s="4"/>
      <c r="F284" s="4"/>
      <c r="G284" s="7">
        <v>0</v>
      </c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>
        <v>0</v>
      </c>
      <c r="S284" s="7">
        <v>0</v>
      </c>
      <c r="T284" s="7">
        <v>0</v>
      </c>
      <c r="U284" s="8" t="e">
        <f t="shared" si="11"/>
        <v>#DIV/0!</v>
      </c>
      <c r="V284" s="8"/>
    </row>
    <row r="285" spans="1:22" ht="89.25" hidden="1" customHeight="1" outlineLevel="2" x14ac:dyDescent="0.25">
      <c r="A285" s="3" t="s">
        <v>229</v>
      </c>
      <c r="B285" s="4" t="s">
        <v>220</v>
      </c>
      <c r="C285" s="4" t="s">
        <v>230</v>
      </c>
      <c r="D285" s="4"/>
      <c r="E285" s="4"/>
      <c r="F285" s="4"/>
      <c r="G285" s="7">
        <v>52439.19</v>
      </c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>
        <v>0</v>
      </c>
      <c r="S285" s="7">
        <v>0</v>
      </c>
      <c r="T285" s="7">
        <v>52439.19</v>
      </c>
      <c r="U285" s="8" t="e">
        <f t="shared" si="11"/>
        <v>#DIV/0!</v>
      </c>
      <c r="V285" s="8"/>
    </row>
    <row r="286" spans="1:22" ht="25.5" hidden="1" customHeight="1" outlineLevel="3" x14ac:dyDescent="0.25">
      <c r="A286" s="3" t="s">
        <v>167</v>
      </c>
      <c r="B286" s="4" t="s">
        <v>220</v>
      </c>
      <c r="C286" s="4" t="s">
        <v>230</v>
      </c>
      <c r="D286" s="4" t="s">
        <v>168</v>
      </c>
      <c r="E286" s="4"/>
      <c r="F286" s="4"/>
      <c r="G286" s="7">
        <v>52439.19</v>
      </c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>
        <v>0</v>
      </c>
      <c r="S286" s="7">
        <v>0</v>
      </c>
      <c r="T286" s="7">
        <v>52439.19</v>
      </c>
      <c r="U286" s="8" t="e">
        <f t="shared" si="11"/>
        <v>#DIV/0!</v>
      </c>
      <c r="V286" s="8"/>
    </row>
    <row r="287" spans="1:22" ht="25.5" hidden="1" customHeight="1" outlineLevel="4" x14ac:dyDescent="0.25">
      <c r="A287" s="3" t="s">
        <v>223</v>
      </c>
      <c r="B287" s="4" t="s">
        <v>220</v>
      </c>
      <c r="C287" s="4" t="s">
        <v>230</v>
      </c>
      <c r="D287" s="4" t="s">
        <v>224</v>
      </c>
      <c r="E287" s="4"/>
      <c r="F287" s="4"/>
      <c r="G287" s="7">
        <v>52439.19</v>
      </c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>
        <v>0</v>
      </c>
      <c r="S287" s="7">
        <v>0</v>
      </c>
      <c r="T287" s="7">
        <v>52439.19</v>
      </c>
      <c r="U287" s="8" t="e">
        <f t="shared" si="11"/>
        <v>#DIV/0!</v>
      </c>
      <c r="V287" s="8"/>
    </row>
    <row r="288" spans="1:22" ht="38.25" hidden="1" customHeight="1" outlineLevel="2" x14ac:dyDescent="0.25">
      <c r="A288" s="3" t="s">
        <v>231</v>
      </c>
      <c r="B288" s="4" t="s">
        <v>220</v>
      </c>
      <c r="C288" s="4" t="s">
        <v>232</v>
      </c>
      <c r="D288" s="4"/>
      <c r="E288" s="4"/>
      <c r="F288" s="4"/>
      <c r="G288" s="7">
        <v>648991</v>
      </c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>
        <v>0</v>
      </c>
      <c r="S288" s="7">
        <v>0</v>
      </c>
      <c r="T288" s="7">
        <v>648991</v>
      </c>
      <c r="U288" s="8" t="e">
        <f t="shared" si="11"/>
        <v>#DIV/0!</v>
      </c>
      <c r="V288" s="8"/>
    </row>
    <row r="289" spans="1:22" ht="25.5" hidden="1" customHeight="1" outlineLevel="3" x14ac:dyDescent="0.25">
      <c r="A289" s="3" t="s">
        <v>167</v>
      </c>
      <c r="B289" s="4" t="s">
        <v>220</v>
      </c>
      <c r="C289" s="4" t="s">
        <v>232</v>
      </c>
      <c r="D289" s="4" t="s">
        <v>168</v>
      </c>
      <c r="E289" s="4"/>
      <c r="F289" s="4"/>
      <c r="G289" s="7">
        <v>648991</v>
      </c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>
        <v>0</v>
      </c>
      <c r="S289" s="7">
        <v>0</v>
      </c>
      <c r="T289" s="7">
        <v>648991</v>
      </c>
      <c r="U289" s="8" t="e">
        <f t="shared" si="11"/>
        <v>#DIV/0!</v>
      </c>
      <c r="V289" s="8"/>
    </row>
    <row r="290" spans="1:22" ht="25.5" hidden="1" customHeight="1" outlineLevel="4" x14ac:dyDescent="0.25">
      <c r="A290" s="3" t="s">
        <v>182</v>
      </c>
      <c r="B290" s="4" t="s">
        <v>220</v>
      </c>
      <c r="C290" s="4" t="s">
        <v>232</v>
      </c>
      <c r="D290" s="4" t="s">
        <v>183</v>
      </c>
      <c r="E290" s="4"/>
      <c r="F290" s="4"/>
      <c r="G290" s="7">
        <v>648991</v>
      </c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>
        <v>0</v>
      </c>
      <c r="S290" s="7">
        <v>0</v>
      </c>
      <c r="T290" s="7">
        <v>648991</v>
      </c>
      <c r="U290" s="8" t="e">
        <f t="shared" si="11"/>
        <v>#DIV/0!</v>
      </c>
      <c r="V290" s="8"/>
    </row>
    <row r="291" spans="1:22" ht="89.25" hidden="1" customHeight="1" outlineLevel="2" x14ac:dyDescent="0.25">
      <c r="A291" s="3" t="s">
        <v>233</v>
      </c>
      <c r="B291" s="4" t="s">
        <v>220</v>
      </c>
      <c r="C291" s="4" t="s">
        <v>234</v>
      </c>
      <c r="D291" s="4"/>
      <c r="E291" s="4"/>
      <c r="F291" s="4"/>
      <c r="G291" s="7">
        <v>86400</v>
      </c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>
        <v>0</v>
      </c>
      <c r="S291" s="7">
        <v>0</v>
      </c>
      <c r="T291" s="7">
        <v>86400</v>
      </c>
      <c r="U291" s="8" t="e">
        <f t="shared" si="11"/>
        <v>#DIV/0!</v>
      </c>
      <c r="V291" s="8"/>
    </row>
    <row r="292" spans="1:22" ht="25.5" hidden="1" customHeight="1" outlineLevel="3" x14ac:dyDescent="0.25">
      <c r="A292" s="3" t="s">
        <v>167</v>
      </c>
      <c r="B292" s="4" t="s">
        <v>220</v>
      </c>
      <c r="C292" s="4" t="s">
        <v>234</v>
      </c>
      <c r="D292" s="4" t="s">
        <v>168</v>
      </c>
      <c r="E292" s="4"/>
      <c r="F292" s="4"/>
      <c r="G292" s="7">
        <v>86400</v>
      </c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>
        <v>0</v>
      </c>
      <c r="S292" s="7">
        <v>0</v>
      </c>
      <c r="T292" s="7">
        <v>86400</v>
      </c>
      <c r="U292" s="8" t="e">
        <f t="shared" si="11"/>
        <v>#DIV/0!</v>
      </c>
      <c r="V292" s="8"/>
    </row>
    <row r="293" spans="1:22" ht="25.5" hidden="1" customHeight="1" outlineLevel="4" x14ac:dyDescent="0.25">
      <c r="A293" s="3" t="s">
        <v>182</v>
      </c>
      <c r="B293" s="4" t="s">
        <v>220</v>
      </c>
      <c r="C293" s="4" t="s">
        <v>234</v>
      </c>
      <c r="D293" s="4" t="s">
        <v>183</v>
      </c>
      <c r="E293" s="4"/>
      <c r="F293" s="4"/>
      <c r="G293" s="7">
        <v>86400</v>
      </c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>
        <v>0</v>
      </c>
      <c r="S293" s="7">
        <v>0</v>
      </c>
      <c r="T293" s="7">
        <v>86400</v>
      </c>
      <c r="U293" s="8" t="e">
        <f t="shared" si="11"/>
        <v>#DIV/0!</v>
      </c>
      <c r="V293" s="8"/>
    </row>
    <row r="294" spans="1:22" ht="38.25" hidden="1" customHeight="1" outlineLevel="2" x14ac:dyDescent="0.25">
      <c r="A294" s="3" t="s">
        <v>217</v>
      </c>
      <c r="B294" s="4" t="s">
        <v>220</v>
      </c>
      <c r="C294" s="4" t="s">
        <v>218</v>
      </c>
      <c r="D294" s="4"/>
      <c r="E294" s="4"/>
      <c r="F294" s="4"/>
      <c r="G294" s="7">
        <v>2318400</v>
      </c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>
        <v>0</v>
      </c>
      <c r="S294" s="7">
        <v>0</v>
      </c>
      <c r="T294" s="7">
        <v>2318400</v>
      </c>
      <c r="U294" s="8" t="e">
        <f t="shared" si="11"/>
        <v>#DIV/0!</v>
      </c>
      <c r="V294" s="8"/>
    </row>
    <row r="295" spans="1:22" ht="25.5" hidden="1" customHeight="1" outlineLevel="3" x14ac:dyDescent="0.25">
      <c r="A295" s="3" t="s">
        <v>167</v>
      </c>
      <c r="B295" s="4" t="s">
        <v>220</v>
      </c>
      <c r="C295" s="4" t="s">
        <v>218</v>
      </c>
      <c r="D295" s="4" t="s">
        <v>168</v>
      </c>
      <c r="E295" s="4"/>
      <c r="F295" s="4"/>
      <c r="G295" s="7">
        <v>2318400</v>
      </c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>
        <v>0</v>
      </c>
      <c r="S295" s="7">
        <v>0</v>
      </c>
      <c r="T295" s="7">
        <v>2318400</v>
      </c>
      <c r="U295" s="8" t="e">
        <f t="shared" si="11"/>
        <v>#DIV/0!</v>
      </c>
      <c r="V295" s="8"/>
    </row>
    <row r="296" spans="1:22" ht="25.5" hidden="1" customHeight="1" outlineLevel="4" x14ac:dyDescent="0.25">
      <c r="A296" s="3" t="s">
        <v>182</v>
      </c>
      <c r="B296" s="4" t="s">
        <v>220</v>
      </c>
      <c r="C296" s="4" t="s">
        <v>218</v>
      </c>
      <c r="D296" s="4" t="s">
        <v>183</v>
      </c>
      <c r="E296" s="4"/>
      <c r="F296" s="4"/>
      <c r="G296" s="7">
        <v>2318400</v>
      </c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>
        <v>0</v>
      </c>
      <c r="S296" s="7">
        <v>0</v>
      </c>
      <c r="T296" s="7">
        <v>2318400</v>
      </c>
      <c r="U296" s="8" t="e">
        <f t="shared" si="11"/>
        <v>#DIV/0!</v>
      </c>
      <c r="V296" s="8"/>
    </row>
    <row r="297" spans="1:22" ht="25.5" outlineLevel="1" collapsed="1" x14ac:dyDescent="0.25">
      <c r="A297" s="3" t="s">
        <v>235</v>
      </c>
      <c r="B297" s="4" t="s">
        <v>236</v>
      </c>
      <c r="C297" s="4"/>
      <c r="D297" s="4"/>
      <c r="E297" s="4"/>
      <c r="F297" s="4"/>
      <c r="G297" s="7">
        <v>561253.25</v>
      </c>
      <c r="H297" s="7">
        <v>1098630</v>
      </c>
      <c r="I297" s="7"/>
      <c r="J297" s="7"/>
      <c r="K297" s="7"/>
      <c r="L297" s="7"/>
      <c r="M297" s="7"/>
      <c r="N297" s="7"/>
      <c r="O297" s="7"/>
      <c r="P297" s="7"/>
      <c r="Q297" s="7">
        <v>618762.9</v>
      </c>
      <c r="R297" s="7">
        <v>0</v>
      </c>
      <c r="S297" s="7">
        <v>0</v>
      </c>
      <c r="T297" s="7">
        <v>561253.25</v>
      </c>
      <c r="U297" s="8">
        <f t="shared" si="11"/>
        <v>0.56321318369241691</v>
      </c>
      <c r="V297" s="8">
        <f>Q297/Q328</f>
        <v>4.0038599044868606E-3</v>
      </c>
    </row>
    <row r="298" spans="1:22" ht="89.25" hidden="1" customHeight="1" outlineLevel="2" x14ac:dyDescent="0.25">
      <c r="A298" s="3" t="s">
        <v>49</v>
      </c>
      <c r="B298" s="4" t="s">
        <v>236</v>
      </c>
      <c r="C298" s="4" t="s">
        <v>50</v>
      </c>
      <c r="D298" s="4"/>
      <c r="E298" s="4"/>
      <c r="F298" s="4"/>
      <c r="G298" s="7">
        <v>216596.46</v>
      </c>
      <c r="H298" s="7">
        <v>326158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326158</v>
      </c>
      <c r="P298" s="7">
        <v>216798.51</v>
      </c>
      <c r="Q298" s="7">
        <v>216596.46</v>
      </c>
      <c r="R298" s="7">
        <v>0</v>
      </c>
      <c r="S298" s="7">
        <v>0</v>
      </c>
      <c r="T298" s="7">
        <v>216596.46</v>
      </c>
      <c r="U298" s="8">
        <f t="shared" si="11"/>
        <v>0.66408446213185013</v>
      </c>
      <c r="V298" s="8"/>
    </row>
    <row r="299" spans="1:22" ht="63.75" hidden="1" customHeight="1" outlineLevel="3" x14ac:dyDescent="0.25">
      <c r="A299" s="3" t="s">
        <v>9</v>
      </c>
      <c r="B299" s="4" t="s">
        <v>236</v>
      </c>
      <c r="C299" s="4" t="s">
        <v>50</v>
      </c>
      <c r="D299" s="4" t="s">
        <v>10</v>
      </c>
      <c r="E299" s="4"/>
      <c r="F299" s="4"/>
      <c r="G299" s="7">
        <v>213446.46</v>
      </c>
      <c r="H299" s="7">
        <v>315500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315500</v>
      </c>
      <c r="P299" s="7">
        <v>213648.51</v>
      </c>
      <c r="Q299" s="7">
        <v>213446.46</v>
      </c>
      <c r="R299" s="7">
        <v>0</v>
      </c>
      <c r="S299" s="7">
        <v>0</v>
      </c>
      <c r="T299" s="7">
        <v>213446.46</v>
      </c>
      <c r="U299" s="8">
        <f t="shared" si="11"/>
        <v>0.67653394611727413</v>
      </c>
      <c r="V299" s="8"/>
    </row>
    <row r="300" spans="1:22" ht="25.5" hidden="1" customHeight="1" outlineLevel="4" x14ac:dyDescent="0.25">
      <c r="A300" s="3" t="s">
        <v>11</v>
      </c>
      <c r="B300" s="4" t="s">
        <v>236</v>
      </c>
      <c r="C300" s="4" t="s">
        <v>50</v>
      </c>
      <c r="D300" s="4" t="s">
        <v>12</v>
      </c>
      <c r="E300" s="4"/>
      <c r="F300" s="4"/>
      <c r="G300" s="7">
        <v>213446.46</v>
      </c>
      <c r="H300" s="7">
        <v>315500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315500</v>
      </c>
      <c r="P300" s="7">
        <v>213648.51</v>
      </c>
      <c r="Q300" s="7">
        <v>213446.46</v>
      </c>
      <c r="R300" s="7">
        <v>0</v>
      </c>
      <c r="S300" s="7">
        <v>0</v>
      </c>
      <c r="T300" s="7">
        <v>213446.46</v>
      </c>
      <c r="U300" s="8">
        <f t="shared" si="11"/>
        <v>0.67653394611727413</v>
      </c>
      <c r="V300" s="8"/>
    </row>
    <row r="301" spans="1:22" ht="38.25" hidden="1" customHeight="1" outlineLevel="3" x14ac:dyDescent="0.25">
      <c r="A301" s="3" t="s">
        <v>15</v>
      </c>
      <c r="B301" s="4" t="s">
        <v>236</v>
      </c>
      <c r="C301" s="4" t="s">
        <v>50</v>
      </c>
      <c r="D301" s="4" t="s">
        <v>16</v>
      </c>
      <c r="E301" s="4"/>
      <c r="F301" s="4"/>
      <c r="G301" s="7">
        <v>3150</v>
      </c>
      <c r="H301" s="7">
        <v>10658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10658</v>
      </c>
      <c r="P301" s="7">
        <v>3150</v>
      </c>
      <c r="Q301" s="7">
        <v>3150</v>
      </c>
      <c r="R301" s="7">
        <v>0</v>
      </c>
      <c r="S301" s="7">
        <v>0</v>
      </c>
      <c r="T301" s="7">
        <v>3150</v>
      </c>
      <c r="U301" s="8">
        <f t="shared" si="11"/>
        <v>0.29555263651717018</v>
      </c>
      <c r="V301" s="8"/>
    </row>
    <row r="302" spans="1:22" ht="38.25" hidden="1" customHeight="1" outlineLevel="4" x14ac:dyDescent="0.25">
      <c r="A302" s="3" t="s">
        <v>17</v>
      </c>
      <c r="B302" s="4" t="s">
        <v>236</v>
      </c>
      <c r="C302" s="4" t="s">
        <v>50</v>
      </c>
      <c r="D302" s="4" t="s">
        <v>18</v>
      </c>
      <c r="E302" s="4"/>
      <c r="F302" s="4"/>
      <c r="G302" s="7">
        <v>3150</v>
      </c>
      <c r="H302" s="7">
        <v>10658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10658</v>
      </c>
      <c r="P302" s="7">
        <v>3150</v>
      </c>
      <c r="Q302" s="7">
        <v>3150</v>
      </c>
      <c r="R302" s="7">
        <v>0</v>
      </c>
      <c r="S302" s="7">
        <v>0</v>
      </c>
      <c r="T302" s="7">
        <v>3150</v>
      </c>
      <c r="U302" s="8">
        <f t="shared" si="11"/>
        <v>0.29555263651717018</v>
      </c>
      <c r="V302" s="8"/>
    </row>
    <row r="303" spans="1:22" ht="140.25" hidden="1" customHeight="1" outlineLevel="2" x14ac:dyDescent="0.25">
      <c r="A303" s="3" t="s">
        <v>237</v>
      </c>
      <c r="B303" s="4" t="s">
        <v>236</v>
      </c>
      <c r="C303" s="4" t="s">
        <v>238</v>
      </c>
      <c r="D303" s="4"/>
      <c r="E303" s="4"/>
      <c r="F303" s="4"/>
      <c r="G303" s="7">
        <v>344656.79</v>
      </c>
      <c r="H303" s="7">
        <v>489087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489087</v>
      </c>
      <c r="P303" s="7">
        <v>376551.23</v>
      </c>
      <c r="Q303" s="7">
        <v>344656.79</v>
      </c>
      <c r="R303" s="7">
        <v>0</v>
      </c>
      <c r="S303" s="7">
        <v>0</v>
      </c>
      <c r="T303" s="7">
        <v>344656.79</v>
      </c>
      <c r="U303" s="8">
        <f t="shared" si="11"/>
        <v>0.70469423640374818</v>
      </c>
      <c r="V303" s="8"/>
    </row>
    <row r="304" spans="1:22" ht="63.75" hidden="1" customHeight="1" outlineLevel="3" x14ac:dyDescent="0.25">
      <c r="A304" s="3" t="s">
        <v>9</v>
      </c>
      <c r="B304" s="4" t="s">
        <v>236</v>
      </c>
      <c r="C304" s="4" t="s">
        <v>238</v>
      </c>
      <c r="D304" s="4" t="s">
        <v>10</v>
      </c>
      <c r="E304" s="4"/>
      <c r="F304" s="4"/>
      <c r="G304" s="7">
        <v>344656.79</v>
      </c>
      <c r="H304" s="7">
        <v>489087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489087</v>
      </c>
      <c r="P304" s="7">
        <v>376551.23</v>
      </c>
      <c r="Q304" s="7">
        <v>344656.79</v>
      </c>
      <c r="R304" s="7">
        <v>0</v>
      </c>
      <c r="S304" s="7">
        <v>0</v>
      </c>
      <c r="T304" s="7">
        <v>344656.79</v>
      </c>
      <c r="U304" s="8">
        <f t="shared" si="11"/>
        <v>0.70469423640374818</v>
      </c>
      <c r="V304" s="8"/>
    </row>
    <row r="305" spans="1:22" ht="25.5" hidden="1" customHeight="1" outlineLevel="4" x14ac:dyDescent="0.25">
      <c r="A305" s="3" t="s">
        <v>11</v>
      </c>
      <c r="B305" s="4" t="s">
        <v>236</v>
      </c>
      <c r="C305" s="4" t="s">
        <v>238</v>
      </c>
      <c r="D305" s="4" t="s">
        <v>12</v>
      </c>
      <c r="E305" s="4"/>
      <c r="F305" s="4"/>
      <c r="G305" s="7">
        <v>344656.79</v>
      </c>
      <c r="H305" s="7">
        <v>489087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489087</v>
      </c>
      <c r="P305" s="7">
        <v>376551.23</v>
      </c>
      <c r="Q305" s="7">
        <v>344656.79</v>
      </c>
      <c r="R305" s="7">
        <v>0</v>
      </c>
      <c r="S305" s="7">
        <v>0</v>
      </c>
      <c r="T305" s="7">
        <v>344656.79</v>
      </c>
      <c r="U305" s="8">
        <f t="shared" si="11"/>
        <v>0.70469423640374818</v>
      </c>
      <c r="V305" s="8"/>
    </row>
    <row r="306" spans="1:22" ht="140.25" hidden="1" customHeight="1" outlineLevel="2" x14ac:dyDescent="0.25">
      <c r="A306" s="3" t="s">
        <v>239</v>
      </c>
      <c r="B306" s="4" t="s">
        <v>236</v>
      </c>
      <c r="C306" s="4" t="s">
        <v>240</v>
      </c>
      <c r="D306" s="4"/>
      <c r="E306" s="4"/>
      <c r="F306" s="4"/>
      <c r="G306" s="7">
        <v>0</v>
      </c>
      <c r="H306" s="7">
        <v>14000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14000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8">
        <f t="shared" si="11"/>
        <v>0</v>
      </c>
      <c r="V306" s="8"/>
    </row>
    <row r="307" spans="1:22" ht="38.25" hidden="1" customHeight="1" outlineLevel="3" x14ac:dyDescent="0.25">
      <c r="A307" s="3" t="s">
        <v>15</v>
      </c>
      <c r="B307" s="4" t="s">
        <v>236</v>
      </c>
      <c r="C307" s="4" t="s">
        <v>240</v>
      </c>
      <c r="D307" s="4" t="s">
        <v>16</v>
      </c>
      <c r="E307" s="4"/>
      <c r="F307" s="4"/>
      <c r="G307" s="7">
        <v>0</v>
      </c>
      <c r="H307" s="7">
        <v>14000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14000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8">
        <f t="shared" ref="U307:U328" si="13">Q307/H307</f>
        <v>0</v>
      </c>
      <c r="V307" s="8"/>
    </row>
    <row r="308" spans="1:22" ht="38.25" hidden="1" customHeight="1" outlineLevel="4" x14ac:dyDescent="0.25">
      <c r="A308" s="3" t="s">
        <v>17</v>
      </c>
      <c r="B308" s="4" t="s">
        <v>236</v>
      </c>
      <c r="C308" s="4" t="s">
        <v>240</v>
      </c>
      <c r="D308" s="4" t="s">
        <v>18</v>
      </c>
      <c r="E308" s="4"/>
      <c r="F308" s="4"/>
      <c r="G308" s="7">
        <v>0</v>
      </c>
      <c r="H308" s="7">
        <v>14000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14000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8">
        <f t="shared" si="13"/>
        <v>0</v>
      </c>
      <c r="V308" s="8"/>
    </row>
    <row r="309" spans="1:22" collapsed="1" x14ac:dyDescent="0.25">
      <c r="A309" s="22" t="s">
        <v>241</v>
      </c>
      <c r="B309" s="23" t="s">
        <v>242</v>
      </c>
      <c r="C309" s="23"/>
      <c r="D309" s="23"/>
      <c r="E309" s="23"/>
      <c r="F309" s="23"/>
      <c r="G309" s="24">
        <v>161484.41</v>
      </c>
      <c r="H309" s="24">
        <f>H310</f>
        <v>5412000</v>
      </c>
      <c r="I309" s="24">
        <f t="shared" ref="I309:Q309" si="14">I310</f>
        <v>0</v>
      </c>
      <c r="J309" s="24">
        <f t="shared" si="14"/>
        <v>0</v>
      </c>
      <c r="K309" s="24">
        <f t="shared" si="14"/>
        <v>0</v>
      </c>
      <c r="L309" s="24">
        <f t="shared" si="14"/>
        <v>0</v>
      </c>
      <c r="M309" s="24">
        <f t="shared" si="14"/>
        <v>0</v>
      </c>
      <c r="N309" s="24">
        <f t="shared" si="14"/>
        <v>0</v>
      </c>
      <c r="O309" s="24">
        <f t="shared" si="14"/>
        <v>0</v>
      </c>
      <c r="P309" s="24">
        <f t="shared" si="14"/>
        <v>0</v>
      </c>
      <c r="Q309" s="24">
        <f t="shared" si="14"/>
        <v>189215.25</v>
      </c>
      <c r="R309" s="24">
        <v>0</v>
      </c>
      <c r="S309" s="24">
        <v>0</v>
      </c>
      <c r="T309" s="24">
        <v>161484.41</v>
      </c>
      <c r="U309" s="25">
        <f t="shared" si="13"/>
        <v>3.4962167405764966E-2</v>
      </c>
      <c r="V309" s="25">
        <f>Q309/Q328</f>
        <v>1.2243645389735833E-3</v>
      </c>
    </row>
    <row r="310" spans="1:22" outlineLevel="1" x14ac:dyDescent="0.25">
      <c r="A310" s="3" t="s">
        <v>243</v>
      </c>
      <c r="B310" s="4" t="s">
        <v>244</v>
      </c>
      <c r="C310" s="4"/>
      <c r="D310" s="4"/>
      <c r="E310" s="4"/>
      <c r="F310" s="4"/>
      <c r="G310" s="7">
        <v>161484.41</v>
      </c>
      <c r="H310" s="7">
        <v>5412000</v>
      </c>
      <c r="I310" s="7"/>
      <c r="J310" s="7"/>
      <c r="K310" s="7"/>
      <c r="L310" s="7"/>
      <c r="M310" s="7"/>
      <c r="N310" s="7"/>
      <c r="O310" s="7"/>
      <c r="P310" s="7"/>
      <c r="Q310" s="7">
        <v>189215.25</v>
      </c>
      <c r="R310" s="7">
        <v>0</v>
      </c>
      <c r="S310" s="7">
        <v>0</v>
      </c>
      <c r="T310" s="7">
        <v>161484.41</v>
      </c>
      <c r="U310" s="8">
        <f t="shared" si="13"/>
        <v>3.4962167405764966E-2</v>
      </c>
      <c r="V310" s="8">
        <f>Q310/Q328</f>
        <v>1.2243645389735833E-3</v>
      </c>
    </row>
    <row r="311" spans="1:22" ht="25.5" hidden="1" customHeight="1" outlineLevel="2" x14ac:dyDescent="0.25">
      <c r="A311" s="3" t="s">
        <v>245</v>
      </c>
      <c r="B311" s="4" t="s">
        <v>244</v>
      </c>
      <c r="C311" s="4" t="s">
        <v>246</v>
      </c>
      <c r="D311" s="4"/>
      <c r="E311" s="4"/>
      <c r="F311" s="4"/>
      <c r="G311" s="7">
        <v>161484.41</v>
      </c>
      <c r="H311" s="7">
        <v>250000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250000</v>
      </c>
      <c r="P311" s="7">
        <v>162800.5</v>
      </c>
      <c r="Q311" s="7">
        <v>161484.41</v>
      </c>
      <c r="R311" s="7">
        <v>0</v>
      </c>
      <c r="S311" s="7">
        <v>0</v>
      </c>
      <c r="T311" s="7">
        <v>161484.41</v>
      </c>
      <c r="U311" s="8">
        <f t="shared" si="13"/>
        <v>0.64593763999999998</v>
      </c>
      <c r="V311" s="8"/>
    </row>
    <row r="312" spans="1:22" ht="63.75" hidden="1" customHeight="1" outlineLevel="3" x14ac:dyDescent="0.25">
      <c r="A312" s="3" t="s">
        <v>9</v>
      </c>
      <c r="B312" s="4" t="s">
        <v>244</v>
      </c>
      <c r="C312" s="4" t="s">
        <v>246</v>
      </c>
      <c r="D312" s="4" t="s">
        <v>10</v>
      </c>
      <c r="E312" s="4"/>
      <c r="F312" s="4"/>
      <c r="G312" s="7">
        <v>69000</v>
      </c>
      <c r="H312" s="7">
        <v>100000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100000</v>
      </c>
      <c r="P312" s="7">
        <v>69000</v>
      </c>
      <c r="Q312" s="7">
        <v>69000</v>
      </c>
      <c r="R312" s="7">
        <v>0</v>
      </c>
      <c r="S312" s="7">
        <v>0</v>
      </c>
      <c r="T312" s="7">
        <v>69000</v>
      </c>
      <c r="U312" s="8">
        <f t="shared" si="13"/>
        <v>0.69</v>
      </c>
      <c r="V312" s="8"/>
    </row>
    <row r="313" spans="1:22" ht="25.5" hidden="1" customHeight="1" outlineLevel="4" x14ac:dyDescent="0.25">
      <c r="A313" s="3" t="s">
        <v>85</v>
      </c>
      <c r="B313" s="4" t="s">
        <v>244</v>
      </c>
      <c r="C313" s="4" t="s">
        <v>246</v>
      </c>
      <c r="D313" s="4" t="s">
        <v>86</v>
      </c>
      <c r="E313" s="4"/>
      <c r="F313" s="4"/>
      <c r="G313" s="7">
        <v>69000</v>
      </c>
      <c r="H313" s="7">
        <v>100000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100000</v>
      </c>
      <c r="P313" s="7">
        <v>69000</v>
      </c>
      <c r="Q313" s="7">
        <v>69000</v>
      </c>
      <c r="R313" s="7">
        <v>0</v>
      </c>
      <c r="S313" s="7">
        <v>0</v>
      </c>
      <c r="T313" s="7">
        <v>69000</v>
      </c>
      <c r="U313" s="8">
        <f t="shared" si="13"/>
        <v>0.69</v>
      </c>
      <c r="V313" s="8"/>
    </row>
    <row r="314" spans="1:22" ht="38.25" hidden="1" customHeight="1" outlineLevel="3" x14ac:dyDescent="0.25">
      <c r="A314" s="3" t="s">
        <v>15</v>
      </c>
      <c r="B314" s="4" t="s">
        <v>244</v>
      </c>
      <c r="C314" s="4" t="s">
        <v>246</v>
      </c>
      <c r="D314" s="4" t="s">
        <v>16</v>
      </c>
      <c r="E314" s="4"/>
      <c r="F314" s="4"/>
      <c r="G314" s="7">
        <v>92484.41</v>
      </c>
      <c r="H314" s="7">
        <v>150000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150000</v>
      </c>
      <c r="P314" s="7">
        <v>93800.5</v>
      </c>
      <c r="Q314" s="7">
        <v>92484.41</v>
      </c>
      <c r="R314" s="7">
        <v>0</v>
      </c>
      <c r="S314" s="7">
        <v>0</v>
      </c>
      <c r="T314" s="7">
        <v>92484.41</v>
      </c>
      <c r="U314" s="8">
        <f t="shared" si="13"/>
        <v>0.61656273333333333</v>
      </c>
      <c r="V314" s="8"/>
    </row>
    <row r="315" spans="1:22" ht="38.25" hidden="1" customHeight="1" outlineLevel="4" x14ac:dyDescent="0.25">
      <c r="A315" s="3" t="s">
        <v>17</v>
      </c>
      <c r="B315" s="4" t="s">
        <v>244</v>
      </c>
      <c r="C315" s="4" t="s">
        <v>246</v>
      </c>
      <c r="D315" s="4" t="s">
        <v>18</v>
      </c>
      <c r="E315" s="4"/>
      <c r="F315" s="4"/>
      <c r="G315" s="7">
        <v>92484.41</v>
      </c>
      <c r="H315" s="7">
        <v>150000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150000</v>
      </c>
      <c r="P315" s="7">
        <v>93800.5</v>
      </c>
      <c r="Q315" s="7">
        <v>92484.41</v>
      </c>
      <c r="R315" s="7">
        <v>0</v>
      </c>
      <c r="S315" s="7">
        <v>0</v>
      </c>
      <c r="T315" s="7">
        <v>92484.41</v>
      </c>
      <c r="U315" s="8">
        <f t="shared" si="13"/>
        <v>0.61656273333333333</v>
      </c>
      <c r="V315" s="8"/>
    </row>
    <row r="316" spans="1:22" ht="38.25" collapsed="1" x14ac:dyDescent="0.25">
      <c r="A316" s="42" t="s">
        <v>247</v>
      </c>
      <c r="B316" s="43" t="s">
        <v>248</v>
      </c>
      <c r="C316" s="43"/>
      <c r="D316" s="43"/>
      <c r="E316" s="43"/>
      <c r="F316" s="43"/>
      <c r="G316" s="44">
        <v>4466597</v>
      </c>
      <c r="H316" s="44">
        <f>H317+H324</f>
        <v>3508000</v>
      </c>
      <c r="I316" s="44">
        <f t="shared" ref="I316:T316" si="15">I317+I324</f>
        <v>0</v>
      </c>
      <c r="J316" s="44">
        <f t="shared" si="15"/>
        <v>0</v>
      </c>
      <c r="K316" s="44">
        <f t="shared" si="15"/>
        <v>0</v>
      </c>
      <c r="L316" s="44">
        <f t="shared" si="15"/>
        <v>0</v>
      </c>
      <c r="M316" s="44">
        <f t="shared" si="15"/>
        <v>0</v>
      </c>
      <c r="N316" s="44">
        <f t="shared" si="15"/>
        <v>0</v>
      </c>
      <c r="O316" s="44">
        <f t="shared" si="15"/>
        <v>0</v>
      </c>
      <c r="P316" s="44">
        <f t="shared" si="15"/>
        <v>0</v>
      </c>
      <c r="Q316" s="44">
        <f t="shared" si="15"/>
        <v>2583197</v>
      </c>
      <c r="R316" s="44">
        <f t="shared" si="15"/>
        <v>0</v>
      </c>
      <c r="S316" s="44">
        <f t="shared" si="15"/>
        <v>0</v>
      </c>
      <c r="T316" s="44">
        <f t="shared" si="15"/>
        <v>4466597</v>
      </c>
      <c r="U316" s="45">
        <f t="shared" si="13"/>
        <v>0.73637314709236035</v>
      </c>
      <c r="V316" s="45">
        <f>Q316/Q328</f>
        <v>1.6715221442156186E-2</v>
      </c>
    </row>
    <row r="317" spans="1:22" ht="38.25" outlineLevel="1" x14ac:dyDescent="0.25">
      <c r="A317" s="3" t="s">
        <v>249</v>
      </c>
      <c r="B317" s="4" t="s">
        <v>250</v>
      </c>
      <c r="C317" s="4"/>
      <c r="D317" s="4"/>
      <c r="E317" s="4"/>
      <c r="F317" s="4"/>
      <c r="G317" s="7">
        <v>425057</v>
      </c>
      <c r="H317" s="7">
        <v>508000</v>
      </c>
      <c r="I317" s="7"/>
      <c r="J317" s="7"/>
      <c r="K317" s="7"/>
      <c r="L317" s="7"/>
      <c r="M317" s="7"/>
      <c r="N317" s="7"/>
      <c r="O317" s="7"/>
      <c r="P317" s="7"/>
      <c r="Q317" s="7">
        <v>380997</v>
      </c>
      <c r="R317" s="7">
        <v>0</v>
      </c>
      <c r="S317" s="7">
        <v>0</v>
      </c>
      <c r="T317" s="7">
        <v>425057</v>
      </c>
      <c r="U317" s="8">
        <f t="shared" si="13"/>
        <v>0.74999409448818899</v>
      </c>
      <c r="V317" s="8">
        <f>Q317/Q328</f>
        <v>2.4653362572800994E-3</v>
      </c>
    </row>
    <row r="318" spans="1:22" ht="51" hidden="1" customHeight="1" outlineLevel="2" x14ac:dyDescent="0.25">
      <c r="A318" s="3" t="s">
        <v>251</v>
      </c>
      <c r="B318" s="4" t="s">
        <v>250</v>
      </c>
      <c r="C318" s="4" t="s">
        <v>252</v>
      </c>
      <c r="D318" s="4"/>
      <c r="E318" s="4"/>
      <c r="F318" s="4"/>
      <c r="G318" s="7">
        <v>358497</v>
      </c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>
        <v>0</v>
      </c>
      <c r="S318" s="7">
        <v>0</v>
      </c>
      <c r="T318" s="7">
        <v>358497</v>
      </c>
      <c r="U318" s="8" t="e">
        <f t="shared" si="13"/>
        <v>#DIV/0!</v>
      </c>
      <c r="V318" s="8"/>
    </row>
    <row r="319" spans="1:22" ht="15" hidden="1" customHeight="1" outlineLevel="3" x14ac:dyDescent="0.25">
      <c r="A319" s="3" t="s">
        <v>75</v>
      </c>
      <c r="B319" s="4" t="s">
        <v>250</v>
      </c>
      <c r="C319" s="4" t="s">
        <v>252</v>
      </c>
      <c r="D319" s="4" t="s">
        <v>76</v>
      </c>
      <c r="E319" s="4"/>
      <c r="F319" s="4"/>
      <c r="G319" s="7">
        <v>358497</v>
      </c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>
        <v>0</v>
      </c>
      <c r="S319" s="7">
        <v>0</v>
      </c>
      <c r="T319" s="7">
        <v>358497</v>
      </c>
      <c r="U319" s="8" t="e">
        <f t="shared" si="13"/>
        <v>#DIV/0!</v>
      </c>
      <c r="V319" s="8"/>
    </row>
    <row r="320" spans="1:22" ht="15" hidden="1" customHeight="1" outlineLevel="4" x14ac:dyDescent="0.25">
      <c r="A320" s="3" t="s">
        <v>253</v>
      </c>
      <c r="B320" s="4" t="s">
        <v>250</v>
      </c>
      <c r="C320" s="4" t="s">
        <v>252</v>
      </c>
      <c r="D320" s="4" t="s">
        <v>254</v>
      </c>
      <c r="E320" s="4"/>
      <c r="F320" s="4"/>
      <c r="G320" s="7">
        <v>358497</v>
      </c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>
        <v>0</v>
      </c>
      <c r="S320" s="7">
        <v>0</v>
      </c>
      <c r="T320" s="7">
        <v>358497</v>
      </c>
      <c r="U320" s="8" t="e">
        <f t="shared" si="13"/>
        <v>#DIV/0!</v>
      </c>
      <c r="V320" s="8"/>
    </row>
    <row r="321" spans="1:22" ht="25.5" hidden="1" customHeight="1" outlineLevel="2" x14ac:dyDescent="0.25">
      <c r="A321" s="3" t="s">
        <v>255</v>
      </c>
      <c r="B321" s="4" t="s">
        <v>250</v>
      </c>
      <c r="C321" s="4" t="s">
        <v>256</v>
      </c>
      <c r="D321" s="4"/>
      <c r="E321" s="4"/>
      <c r="F321" s="4"/>
      <c r="G321" s="7">
        <v>66560</v>
      </c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>
        <v>0</v>
      </c>
      <c r="S321" s="7">
        <v>0</v>
      </c>
      <c r="T321" s="7">
        <v>66560</v>
      </c>
      <c r="U321" s="8" t="e">
        <f t="shared" si="13"/>
        <v>#DIV/0!</v>
      </c>
      <c r="V321" s="8"/>
    </row>
    <row r="322" spans="1:22" ht="15" hidden="1" customHeight="1" outlineLevel="3" x14ac:dyDescent="0.25">
      <c r="A322" s="3" t="s">
        <v>75</v>
      </c>
      <c r="B322" s="4" t="s">
        <v>250</v>
      </c>
      <c r="C322" s="4" t="s">
        <v>256</v>
      </c>
      <c r="D322" s="4" t="s">
        <v>76</v>
      </c>
      <c r="E322" s="4"/>
      <c r="F322" s="4"/>
      <c r="G322" s="7">
        <v>66560</v>
      </c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>
        <v>0</v>
      </c>
      <c r="S322" s="7">
        <v>0</v>
      </c>
      <c r="T322" s="7">
        <v>66560</v>
      </c>
      <c r="U322" s="8" t="e">
        <f t="shared" si="13"/>
        <v>#DIV/0!</v>
      </c>
      <c r="V322" s="8"/>
    </row>
    <row r="323" spans="1:22" ht="15" hidden="1" customHeight="1" outlineLevel="4" x14ac:dyDescent="0.25">
      <c r="A323" s="3" t="s">
        <v>253</v>
      </c>
      <c r="B323" s="4" t="s">
        <v>250</v>
      </c>
      <c r="C323" s="4" t="s">
        <v>256</v>
      </c>
      <c r="D323" s="4" t="s">
        <v>254</v>
      </c>
      <c r="E323" s="4"/>
      <c r="F323" s="4"/>
      <c r="G323" s="7">
        <v>66560</v>
      </c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>
        <v>0</v>
      </c>
      <c r="S323" s="7">
        <v>0</v>
      </c>
      <c r="T323" s="7">
        <v>66560</v>
      </c>
      <c r="U323" s="8" t="e">
        <f t="shared" si="13"/>
        <v>#DIV/0!</v>
      </c>
      <c r="V323" s="8"/>
    </row>
    <row r="324" spans="1:22" outlineLevel="1" collapsed="1" x14ac:dyDescent="0.25">
      <c r="A324" s="3" t="s">
        <v>257</v>
      </c>
      <c r="B324" s="4" t="s">
        <v>258</v>
      </c>
      <c r="C324" s="4"/>
      <c r="D324" s="4"/>
      <c r="E324" s="4"/>
      <c r="F324" s="4"/>
      <c r="G324" s="7">
        <v>4041540</v>
      </c>
      <c r="H324" s="7">
        <v>3000000</v>
      </c>
      <c r="I324" s="7"/>
      <c r="J324" s="7"/>
      <c r="K324" s="7"/>
      <c r="L324" s="7"/>
      <c r="M324" s="7"/>
      <c r="N324" s="7"/>
      <c r="O324" s="7"/>
      <c r="P324" s="7"/>
      <c r="Q324" s="7">
        <v>2202200</v>
      </c>
      <c r="R324" s="7">
        <v>0</v>
      </c>
      <c r="S324" s="7">
        <v>0</v>
      </c>
      <c r="T324" s="7">
        <v>4041540</v>
      </c>
      <c r="U324" s="8">
        <f t="shared" si="13"/>
        <v>0.73406666666666665</v>
      </c>
      <c r="V324" s="8">
        <f>Q324/Q328</f>
        <v>1.4249885184876087E-2</v>
      </c>
    </row>
    <row r="325" spans="1:22" ht="25.5" hidden="1" customHeight="1" outlineLevel="2" x14ac:dyDescent="0.25">
      <c r="A325" s="3" t="s">
        <v>259</v>
      </c>
      <c r="B325" s="4" t="s">
        <v>258</v>
      </c>
      <c r="C325" s="4" t="s">
        <v>260</v>
      </c>
      <c r="D325" s="4"/>
      <c r="E325" s="4"/>
      <c r="F325" s="4"/>
      <c r="G325" s="7">
        <v>4041540</v>
      </c>
      <c r="H325" s="7">
        <v>4800000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4900000</v>
      </c>
      <c r="P325" s="7">
        <v>4141540</v>
      </c>
      <c r="Q325" s="7">
        <v>4041540</v>
      </c>
      <c r="R325" s="7">
        <v>0</v>
      </c>
      <c r="S325" s="7">
        <v>0</v>
      </c>
      <c r="T325" s="7">
        <v>4041540</v>
      </c>
      <c r="U325" s="8">
        <f t="shared" si="13"/>
        <v>0.8419875</v>
      </c>
      <c r="V325" s="8"/>
    </row>
    <row r="326" spans="1:22" ht="15" hidden="1" customHeight="1" outlineLevel="3" x14ac:dyDescent="0.25">
      <c r="A326" s="3" t="s">
        <v>75</v>
      </c>
      <c r="B326" s="4" t="s">
        <v>258</v>
      </c>
      <c r="C326" s="4" t="s">
        <v>260</v>
      </c>
      <c r="D326" s="4" t="s">
        <v>76</v>
      </c>
      <c r="E326" s="4"/>
      <c r="F326" s="4"/>
      <c r="G326" s="7">
        <v>4041540</v>
      </c>
      <c r="H326" s="7">
        <v>4800000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4900000</v>
      </c>
      <c r="P326" s="7">
        <v>4141540</v>
      </c>
      <c r="Q326" s="7">
        <v>4041540</v>
      </c>
      <c r="R326" s="7">
        <v>0</v>
      </c>
      <c r="S326" s="7">
        <v>0</v>
      </c>
      <c r="T326" s="7">
        <v>4041540</v>
      </c>
      <c r="U326" s="8">
        <f t="shared" si="13"/>
        <v>0.8419875</v>
      </c>
      <c r="V326" s="8"/>
    </row>
    <row r="327" spans="1:22" ht="15" hidden="1" customHeight="1" outlineLevel="4" x14ac:dyDescent="0.25">
      <c r="A327" s="3" t="s">
        <v>253</v>
      </c>
      <c r="B327" s="4" t="s">
        <v>258</v>
      </c>
      <c r="C327" s="4" t="s">
        <v>260</v>
      </c>
      <c r="D327" s="4" t="s">
        <v>254</v>
      </c>
      <c r="E327" s="4"/>
      <c r="F327" s="4"/>
      <c r="G327" s="7">
        <v>4041540</v>
      </c>
      <c r="H327" s="7">
        <v>4800000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4900000</v>
      </c>
      <c r="P327" s="7">
        <v>4141540</v>
      </c>
      <c r="Q327" s="7">
        <v>4041540</v>
      </c>
      <c r="R327" s="7">
        <v>0</v>
      </c>
      <c r="S327" s="7">
        <v>0</v>
      </c>
      <c r="T327" s="7">
        <v>4041540</v>
      </c>
      <c r="U327" s="8">
        <f t="shared" si="13"/>
        <v>0.8419875</v>
      </c>
      <c r="V327" s="8"/>
    </row>
    <row r="328" spans="1:22" collapsed="1" x14ac:dyDescent="0.25">
      <c r="A328" s="58" t="s">
        <v>261</v>
      </c>
      <c r="B328" s="59"/>
      <c r="C328" s="59"/>
      <c r="D328" s="59"/>
      <c r="E328" s="59"/>
      <c r="F328" s="59"/>
      <c r="G328" s="9">
        <v>151787108.43000001</v>
      </c>
      <c r="H328" s="9">
        <f t="shared" ref="H328:P328" si="16">H5+H86+H96+H105+H132+H160+H234+H265+H309+H316</f>
        <v>242044934.59</v>
      </c>
      <c r="I328" s="9">
        <f t="shared" si="16"/>
        <v>0</v>
      </c>
      <c r="J328" s="9">
        <f t="shared" si="16"/>
        <v>0</v>
      </c>
      <c r="K328" s="9">
        <f t="shared" si="16"/>
        <v>0</v>
      </c>
      <c r="L328" s="9">
        <f t="shared" si="16"/>
        <v>0</v>
      </c>
      <c r="M328" s="9">
        <f t="shared" si="16"/>
        <v>0</v>
      </c>
      <c r="N328" s="9">
        <f t="shared" si="16"/>
        <v>0</v>
      </c>
      <c r="O328" s="9">
        <f t="shared" si="16"/>
        <v>0</v>
      </c>
      <c r="P328" s="9">
        <f t="shared" si="16"/>
        <v>0</v>
      </c>
      <c r="Q328" s="9">
        <f>Q5+Q86+Q96+Q105+Q132+Q160+Q234+Q265+Q309+Q316</f>
        <v>154541596.05000001</v>
      </c>
      <c r="R328" s="9">
        <v>0</v>
      </c>
      <c r="S328" s="9">
        <v>0</v>
      </c>
      <c r="T328" s="9">
        <v>151787108.43000001</v>
      </c>
      <c r="U328" s="8">
        <f t="shared" si="13"/>
        <v>0.63848308295225464</v>
      </c>
      <c r="V328" s="8">
        <f>V5+V86+V96+V105+V132+V160+V234+V265+V309+V316</f>
        <v>0.99999999999999989</v>
      </c>
    </row>
    <row r="329" spans="1:22" x14ac:dyDescent="0.25">
      <c r="A329" s="2"/>
      <c r="B329" s="2"/>
      <c r="C329" s="2"/>
      <c r="D329" s="2"/>
      <c r="E329" s="2"/>
      <c r="F329" s="2"/>
      <c r="G329" s="6"/>
      <c r="H329" s="6"/>
      <c r="I329" s="6"/>
      <c r="J329" s="6"/>
      <c r="K329" s="6"/>
      <c r="L329" s="6"/>
      <c r="M329" s="6"/>
      <c r="N329" s="6"/>
      <c r="O329" s="6"/>
      <c r="P329" s="6" t="s">
        <v>1</v>
      </c>
      <c r="Q329" s="6"/>
      <c r="R329" s="6"/>
      <c r="S329" s="6"/>
      <c r="T329" s="6" t="s">
        <v>1</v>
      </c>
      <c r="U329" s="6"/>
      <c r="V329" s="6"/>
    </row>
    <row r="330" spans="1:22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10"/>
      <c r="R330" s="10"/>
      <c r="S330" s="10"/>
      <c r="T330" s="10"/>
      <c r="U330" s="10"/>
      <c r="V330" s="10"/>
    </row>
  </sheetData>
  <mergeCells count="24">
    <mergeCell ref="V3:V4"/>
    <mergeCell ref="A330:P330"/>
    <mergeCell ref="A328:F328"/>
    <mergeCell ref="J3:J4"/>
    <mergeCell ref="K3:K4"/>
    <mergeCell ref="L3:L4"/>
    <mergeCell ref="M3:M4"/>
    <mergeCell ref="N3:N4"/>
    <mergeCell ref="O3:O4"/>
    <mergeCell ref="A3:A4"/>
    <mergeCell ref="B3:B4"/>
    <mergeCell ref="C3:C4"/>
    <mergeCell ref="D3:D4"/>
    <mergeCell ref="H3:H4"/>
    <mergeCell ref="I3:I4"/>
    <mergeCell ref="E3:E4"/>
    <mergeCell ref="F3:F4"/>
    <mergeCell ref="G3:G4"/>
    <mergeCell ref="A1:U1"/>
    <mergeCell ref="A2:U2"/>
    <mergeCell ref="Q3:Q4"/>
    <mergeCell ref="R3:R4"/>
    <mergeCell ref="S3:S4"/>
    <mergeCell ref="U3:U4"/>
  </mergeCells>
  <pageMargins left="0.59027779999999996" right="0.59027779999999996" top="0.59027779999999996" bottom="0.59027779999999996" header="0.39374999999999999" footer="0.39374999999999999"/>
  <pageSetup paperSize="9" scale="6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924B47-96E1-442D-B621-AB5F0D1682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2019-10-09T08:44:18Z</cp:lastPrinted>
  <dcterms:created xsi:type="dcterms:W3CDTF">2019-10-04T09:30:30Z</dcterms:created>
  <dcterms:modified xsi:type="dcterms:W3CDTF">2020-10-14T12:50:15Z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15_08_53)(5).xlsx</vt:lpwstr>
  </property>
  <property fmtid="{D5CDD505-2E9C-101B-9397-08002B2CF9AE}" pid="3" name="Название отчета">
    <vt:lpwstr>Вариант (новый от 18.01.2018 15_08_53)(5).xlsx</vt:lpwstr>
  </property>
  <property fmtid="{D5CDD505-2E9C-101B-9397-08002B2CF9AE}" pid="4" name="Версия клиента">
    <vt:lpwstr>19.2.17.9050</vt:lpwstr>
  </property>
  <property fmtid="{D5CDD505-2E9C-101B-9397-08002B2CF9AE}" pid="5" name="Версия базы">
    <vt:lpwstr>19.2.2583.394453556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